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课程设置及学时分配表" sheetId="1" r:id="rId1"/>
    <sheet name="课内课程学分、学时分配表" sheetId="2" r:id="rId2"/>
  </sheets>
  <definedNames>
    <definedName name="_xlnm._FilterDatabase" localSheetId="0" hidden="1">'课程设置及学时分配表'!$L$1:$L$106</definedName>
  </definedNames>
  <calcPr fullCalcOnLoad="1"/>
</workbook>
</file>

<file path=xl/sharedStrings.xml><?xml version="1.0" encoding="utf-8"?>
<sst xmlns="http://schemas.openxmlformats.org/spreadsheetml/2006/main" count="377" uniqueCount="279">
  <si>
    <t>课程性质</t>
  </si>
  <si>
    <t>开课学院</t>
  </si>
  <si>
    <t>课程名称（中文）</t>
  </si>
  <si>
    <r>
      <rPr>
        <b/>
        <sz val="10.5"/>
        <color indexed="8"/>
        <rFont val="宋体"/>
        <family val="0"/>
      </rPr>
      <t>课程名称（英文）</t>
    </r>
  </si>
  <si>
    <r>
      <rPr>
        <b/>
        <sz val="10.5"/>
        <color indexed="8"/>
        <rFont val="宋体"/>
        <family val="0"/>
      </rPr>
      <t>总学分</t>
    </r>
  </si>
  <si>
    <r>
      <rPr>
        <b/>
        <sz val="10.5"/>
        <color indexed="8"/>
        <rFont val="宋体"/>
        <family val="0"/>
      </rPr>
      <t>总学时</t>
    </r>
  </si>
  <si>
    <r>
      <rPr>
        <b/>
        <sz val="10.5"/>
        <color indexed="8"/>
        <rFont val="宋体"/>
        <family val="0"/>
      </rPr>
      <t>各环节学时分配</t>
    </r>
  </si>
  <si>
    <r>
      <rPr>
        <b/>
        <sz val="10.5"/>
        <color indexed="8"/>
        <rFont val="宋体"/>
        <family val="0"/>
      </rPr>
      <t>建议修读学期</t>
    </r>
  </si>
  <si>
    <t>备注</t>
  </si>
  <si>
    <r>
      <rPr>
        <b/>
        <sz val="10.5"/>
        <color indexed="8"/>
        <rFont val="宋体"/>
        <family val="0"/>
      </rPr>
      <t>课堂教学</t>
    </r>
  </si>
  <si>
    <r>
      <rPr>
        <b/>
        <sz val="10.5"/>
        <color indexed="8"/>
        <rFont val="宋体"/>
        <family val="0"/>
      </rPr>
      <t>实验</t>
    </r>
  </si>
  <si>
    <r>
      <rPr>
        <b/>
        <sz val="10.5"/>
        <color indexed="8"/>
        <rFont val="宋体"/>
        <family val="0"/>
      </rPr>
      <t>上机</t>
    </r>
  </si>
  <si>
    <t>实践</t>
  </si>
  <si>
    <t>课外</t>
  </si>
  <si>
    <t>通识教育必修</t>
  </si>
  <si>
    <t>海外教育学院</t>
  </si>
  <si>
    <t>入学教育</t>
  </si>
  <si>
    <t>Orientation Education</t>
  </si>
  <si>
    <t>中国概况</t>
  </si>
  <si>
    <r>
      <t>Overview of China</t>
    </r>
    <r>
      <rPr>
        <sz val="10.5"/>
        <color indexed="8"/>
        <rFont val="Times New Roman"/>
        <family val="1"/>
      </rPr>
      <t xml:space="preserve"> </t>
    </r>
  </si>
  <si>
    <t>外国语学院</t>
  </si>
  <si>
    <t>跨文化交流</t>
  </si>
  <si>
    <t>Intercultural Communication</t>
  </si>
  <si>
    <t>图书馆</t>
  </si>
  <si>
    <t>文献检索</t>
  </si>
  <si>
    <t>Information Retrieval</t>
  </si>
  <si>
    <t>语言文化中心</t>
  </si>
  <si>
    <t>综合汉语（I）</t>
  </si>
  <si>
    <r>
      <t>Comprehensive Chinese-</t>
    </r>
    <r>
      <rPr>
        <sz val="10.5"/>
        <color indexed="8"/>
        <rFont val="宋体"/>
        <family val="0"/>
      </rPr>
      <t>Ⅰ</t>
    </r>
  </si>
  <si>
    <t>综合汉语（II）</t>
  </si>
  <si>
    <t>Comprehensive Chinese-II</t>
  </si>
  <si>
    <t>综合汉语（III）</t>
  </si>
  <si>
    <r>
      <t>Comprehensive Chinese-</t>
    </r>
    <r>
      <rPr>
        <sz val="10.5"/>
        <rFont val="宋体"/>
        <family val="0"/>
      </rPr>
      <t>Ⅲ</t>
    </r>
  </si>
  <si>
    <t>综合汉语（IV）</t>
  </si>
  <si>
    <t>Comprehensive Chinese-IV</t>
  </si>
  <si>
    <t>机械工程学院/能源与动力工程学院</t>
  </si>
  <si>
    <t>机械动力类专业汉语</t>
  </si>
  <si>
    <t>Speciality Chinese-I</t>
  </si>
  <si>
    <t>4</t>
  </si>
  <si>
    <t>工程师汉语</t>
  </si>
  <si>
    <t>Speciality Chinese-II</t>
  </si>
  <si>
    <t>5</t>
  </si>
  <si>
    <t>计算机科学与通信工程学院</t>
  </si>
  <si>
    <t>程序设计（C 语言）</t>
  </si>
  <si>
    <t>Fundamental to Programming</t>
  </si>
  <si>
    <t>理学院</t>
  </si>
  <si>
    <t xml:space="preserve">高等数学A（I） </t>
  </si>
  <si>
    <t>Advanced Mathematics A-I</t>
  </si>
  <si>
    <t>高等数学A（II）</t>
  </si>
  <si>
    <t>Advanced Mathematics A-II</t>
  </si>
  <si>
    <t>线性代数</t>
  </si>
  <si>
    <t>Linear Algebra</t>
  </si>
  <si>
    <t xml:space="preserve">概率统计                              </t>
  </si>
  <si>
    <t>Probability and Statistics</t>
  </si>
  <si>
    <t>大学物理A（I）</t>
  </si>
  <si>
    <t>College Physics A-I</t>
  </si>
  <si>
    <t>大学物理A（II）</t>
  </si>
  <si>
    <t>College Physics A-II</t>
  </si>
  <si>
    <t>医学院</t>
  </si>
  <si>
    <t>大学物理实验A（I）</t>
  </si>
  <si>
    <t>College Physics Experiment A-I</t>
  </si>
  <si>
    <t>大学物理实验A（II）</t>
  </si>
  <si>
    <t>College Physics Experiment A-II</t>
  </si>
  <si>
    <t>化学化工学院</t>
  </si>
  <si>
    <t>工程化学</t>
  </si>
  <si>
    <t>Engineering Chemistry</t>
  </si>
  <si>
    <t>小计</t>
  </si>
  <si>
    <t>通识教育选修</t>
  </si>
  <si>
    <t>网上课程</t>
  </si>
  <si>
    <t>领导力与创新</t>
  </si>
  <si>
    <t>Leadership and Innovation</t>
  </si>
  <si>
    <t>2-7</t>
  </si>
  <si>
    <t>经济管理类选修1学分</t>
  </si>
  <si>
    <t>管理学院</t>
  </si>
  <si>
    <t>技术创新管理理论与案例</t>
  </si>
  <si>
    <t>Theory and Case of Technology Innovation Management</t>
  </si>
  <si>
    <t>财经学院</t>
  </si>
  <si>
    <t>经济学导论</t>
  </si>
  <si>
    <t>Introduction to Economics</t>
  </si>
  <si>
    <t>法学院/知识产权中心</t>
  </si>
  <si>
    <t>知识产权理论与实务</t>
  </si>
  <si>
    <t>Intellectual Property Theory and Practice</t>
  </si>
  <si>
    <t>文学院/语言文化中心</t>
  </si>
  <si>
    <t>中国经典的翻译与传播</t>
  </si>
  <si>
    <t>Translation and Dissemination of Chinese Classics</t>
  </si>
  <si>
    <t>人文艺术类选修1学分</t>
  </si>
  <si>
    <t>大运河文化</t>
  </si>
  <si>
    <t>The Grand Canal Culture</t>
  </si>
  <si>
    <t>艺术学院</t>
  </si>
  <si>
    <t>中西方园林赏析</t>
  </si>
  <si>
    <t>Appreciation of Chinese and Western Gardens</t>
  </si>
  <si>
    <t>中国茶修</t>
  </si>
  <si>
    <t>The Art of Drinking Chinese Tea</t>
  </si>
  <si>
    <t>中国太极</t>
  </si>
  <si>
    <t>The Chinese Tai Chi</t>
  </si>
  <si>
    <t>法学院</t>
  </si>
  <si>
    <t>中国商务法律环境</t>
  </si>
  <si>
    <t xml:space="preserve">The Legal Environment of China's Business  </t>
  </si>
  <si>
    <t>艺术学院/外语学院/文学院</t>
  </si>
  <si>
    <t>中国音乐赏析</t>
  </si>
  <si>
    <t>Chinese Music Appreciation</t>
  </si>
  <si>
    <t>中国影视赏析</t>
  </si>
  <si>
    <t>Chinese Movie and TV Programs Appreciation</t>
  </si>
  <si>
    <t>批判性思维</t>
  </si>
  <si>
    <t>Critical Thinking</t>
  </si>
  <si>
    <t>综合教育类选修1学分</t>
  </si>
  <si>
    <t>教师教育学院</t>
  </si>
  <si>
    <t>国际与比较教育的趋势和问题</t>
  </si>
  <si>
    <t xml:space="preserve">Trends and Issues in International and Comparative Education </t>
  </si>
  <si>
    <t xml:space="preserve">医学院 </t>
  </si>
  <si>
    <t>饮食与健康</t>
  </si>
  <si>
    <t>Diet and Health</t>
  </si>
  <si>
    <t>大众传播与新媒体</t>
  </si>
  <si>
    <t>Mass Comunication and New Media</t>
  </si>
  <si>
    <r>
      <rPr>
        <sz val="10.5"/>
        <rFont val="宋体"/>
        <family val="0"/>
      </rPr>
      <t>一带一路</t>
    </r>
    <r>
      <rPr>
        <sz val="10.5"/>
        <rFont val="宋体"/>
        <family val="0"/>
      </rPr>
      <t>国际人才学院</t>
    </r>
  </si>
  <si>
    <t>一带一路数字化工业节能创新实践</t>
  </si>
  <si>
    <t>The "Belt and Road" Digital Innovation Workshop  on Industrial Energy Saving</t>
  </si>
  <si>
    <t>创新创业教育类选修1学分</t>
  </si>
  <si>
    <t>工业无损检测创新创业训练</t>
  </si>
  <si>
    <t>Industrial Non-destructive Innovation and Entrepreneurship Training</t>
  </si>
  <si>
    <t>合计</t>
  </si>
  <si>
    <t>专业基础必修</t>
  </si>
  <si>
    <r>
      <rPr>
        <sz val="10.5"/>
        <rFont val="宋体"/>
        <family val="0"/>
      </rPr>
      <t>机械工程学院</t>
    </r>
  </si>
  <si>
    <r>
      <rPr>
        <sz val="10.5"/>
        <rFont val="宋体"/>
        <family val="0"/>
      </rPr>
      <t>工程图学</t>
    </r>
    <r>
      <rPr>
        <sz val="10.5"/>
        <rFont val="Times New Roman"/>
        <family val="1"/>
      </rPr>
      <t>A(I)</t>
    </r>
  </si>
  <si>
    <t>Engineering Graphics A(I)</t>
  </si>
  <si>
    <t>1</t>
  </si>
  <si>
    <r>
      <rPr>
        <sz val="10.5"/>
        <rFont val="宋体"/>
        <family val="0"/>
      </rPr>
      <t>工程图学</t>
    </r>
    <r>
      <rPr>
        <sz val="10.5"/>
        <rFont val="Times New Roman"/>
        <family val="1"/>
      </rPr>
      <t>A(II)</t>
    </r>
  </si>
  <si>
    <t>Engineering Graphics A(II)</t>
  </si>
  <si>
    <t>2</t>
  </si>
  <si>
    <r>
      <rPr>
        <sz val="10.5"/>
        <rFont val="宋体"/>
        <family val="0"/>
      </rPr>
      <t>土木工程与力学学院</t>
    </r>
  </si>
  <si>
    <r>
      <rPr>
        <sz val="10.5"/>
        <rFont val="宋体"/>
        <family val="0"/>
      </rPr>
      <t>工程力学</t>
    </r>
    <r>
      <rPr>
        <sz val="10.5"/>
        <rFont val="Times New Roman"/>
        <family val="1"/>
      </rPr>
      <t>A(I)</t>
    </r>
  </si>
  <si>
    <t>Engineering Mechanics A(I)</t>
  </si>
  <si>
    <t>3</t>
  </si>
  <si>
    <r>
      <rPr>
        <sz val="10.5"/>
        <rFont val="宋体"/>
        <family val="0"/>
      </rPr>
      <t>工程力学</t>
    </r>
    <r>
      <rPr>
        <sz val="10.5"/>
        <rFont val="Times New Roman"/>
        <family val="1"/>
      </rPr>
      <t>A(II)</t>
    </r>
  </si>
  <si>
    <t>Engineering Mechanics A(II)</t>
  </si>
  <si>
    <t>工程力学实验</t>
  </si>
  <si>
    <t>Engineering Mechanics Experiment</t>
  </si>
  <si>
    <r>
      <rPr>
        <sz val="10.5"/>
        <rFont val="宋体"/>
        <family val="0"/>
      </rPr>
      <t>机械原理与设计</t>
    </r>
    <r>
      <rPr>
        <sz val="10.5"/>
        <rFont val="Times New Roman"/>
        <family val="1"/>
      </rPr>
      <t>A(I)</t>
    </r>
  </si>
  <si>
    <t>Theory and Design of Machines and Mechanisms A(I)</t>
  </si>
  <si>
    <t>机械原理与设计A(II)</t>
  </si>
  <si>
    <t>Theory and Design of Machines and Mechanisms A(II)</t>
  </si>
  <si>
    <t>机械原理与设计实验</t>
  </si>
  <si>
    <t>Theory and Design of Machines and Mechanisms</t>
  </si>
  <si>
    <r>
      <rPr>
        <sz val="10.5"/>
        <rFont val="宋体"/>
        <family val="0"/>
      </rPr>
      <t>电气信息工程学院</t>
    </r>
  </si>
  <si>
    <t>电工电子学A(I)</t>
  </si>
  <si>
    <t>Electrotechnics &amp; Electronics A(I)</t>
  </si>
  <si>
    <t>能源与动力工程学院</t>
  </si>
  <si>
    <t>流体力学</t>
  </si>
  <si>
    <t>Fluid Dynamics</t>
  </si>
  <si>
    <t>流体机械导论</t>
  </si>
  <si>
    <t>Major Introduction of Fluid Machinery</t>
  </si>
  <si>
    <r>
      <rPr>
        <sz val="10.5"/>
        <rFont val="宋体"/>
        <family val="0"/>
      </rPr>
      <t>电工电子学</t>
    </r>
    <r>
      <rPr>
        <sz val="10.5"/>
        <rFont val="Times New Roman"/>
        <family val="1"/>
      </rPr>
      <t>A(II)</t>
    </r>
  </si>
  <si>
    <t>Electrotechnics &amp; Electronics A(II)</t>
  </si>
  <si>
    <t>（9学分）</t>
  </si>
  <si>
    <r>
      <rPr>
        <sz val="10.5"/>
        <rFont val="宋体"/>
        <family val="0"/>
      </rPr>
      <t>能源与动力工程学院</t>
    </r>
  </si>
  <si>
    <r>
      <rPr>
        <sz val="10.5"/>
        <rFont val="宋体"/>
        <family val="0"/>
      </rPr>
      <t>工程热力学</t>
    </r>
  </si>
  <si>
    <t>Engineering Thermodynamics</t>
  </si>
  <si>
    <r>
      <rPr>
        <sz val="10.5"/>
        <rFont val="宋体"/>
        <family val="0"/>
      </rPr>
      <t>传热学</t>
    </r>
  </si>
  <si>
    <t xml:space="preserve">Heat Transfer </t>
  </si>
  <si>
    <t>专业必修</t>
  </si>
  <si>
    <r>
      <rPr>
        <sz val="10.5"/>
        <rFont val="宋体"/>
        <family val="0"/>
      </rPr>
      <t>流体机械原理</t>
    </r>
    <r>
      <rPr>
        <sz val="10.5"/>
        <rFont val="Times New Roman"/>
        <family val="1"/>
      </rPr>
      <t xml:space="preserve">    </t>
    </r>
  </si>
  <si>
    <t>Principles of fFluid Machinery</t>
  </si>
  <si>
    <t>（14学分）</t>
  </si>
  <si>
    <t>流体机械测试技术</t>
  </si>
  <si>
    <t xml:space="preserve">Experimental Techniques for Fluid Machinery </t>
  </si>
  <si>
    <r>
      <rPr>
        <sz val="10.5"/>
        <rFont val="宋体"/>
        <family val="0"/>
      </rPr>
      <t>能源与动力工程控制基础</t>
    </r>
  </si>
  <si>
    <t>Fundamental Control of Energy and Power Engineering</t>
  </si>
  <si>
    <t>流体机械智能控制</t>
  </si>
  <si>
    <t>Intelligent control of fluid machinery</t>
  </si>
  <si>
    <t>叶片泵内部流动数值模拟</t>
  </si>
  <si>
    <t>Numerical Simulation of the Internal Flow in Impeller Pump</t>
  </si>
  <si>
    <r>
      <rPr>
        <sz val="10.5"/>
        <rFont val="宋体"/>
        <family val="0"/>
      </rPr>
      <t>泵强度计算基础</t>
    </r>
  </si>
  <si>
    <t xml:space="preserve">Fundamentals of Pump Strength Calculation </t>
  </si>
  <si>
    <r>
      <rPr>
        <sz val="10.5"/>
        <rFont val="宋体"/>
        <family val="0"/>
      </rPr>
      <t>流体机械设计</t>
    </r>
  </si>
  <si>
    <t>Design of Fluid Machinery</t>
  </si>
  <si>
    <r>
      <rPr>
        <b/>
        <sz val="10.5"/>
        <rFont val="宋体"/>
        <family val="0"/>
      </rPr>
      <t>小</t>
    </r>
    <r>
      <rPr>
        <b/>
        <sz val="10.5"/>
        <rFont val="Times New Roman"/>
        <family val="1"/>
      </rPr>
      <t xml:space="preserve">  </t>
    </r>
    <r>
      <rPr>
        <b/>
        <sz val="10.5"/>
        <rFont val="宋体"/>
        <family val="0"/>
      </rPr>
      <t>计</t>
    </r>
  </si>
  <si>
    <t>小  计</t>
  </si>
  <si>
    <t>专业选修</t>
  </si>
  <si>
    <r>
      <t>计算流体力学及工程应用</t>
    </r>
    <r>
      <rPr>
        <sz val="10.5"/>
        <rFont val="Times New Roman"/>
        <family val="1"/>
      </rPr>
      <t xml:space="preserve"> </t>
    </r>
  </si>
  <si>
    <t>Comutaional Fluid Dynamic with Applicatins to Engineerings</t>
  </si>
  <si>
    <t>（选修6学分）</t>
  </si>
  <si>
    <t>热流体计算数值</t>
  </si>
  <si>
    <t>Numerical Computation of Thermal Fluid</t>
  </si>
  <si>
    <r>
      <rPr>
        <sz val="10.5"/>
        <rFont val="宋体"/>
        <family val="0"/>
      </rPr>
      <t>机械振动基础</t>
    </r>
  </si>
  <si>
    <t>Foundation of Mechanical Vibration</t>
  </si>
  <si>
    <r>
      <rPr>
        <sz val="10.5"/>
        <rFont val="宋体"/>
        <family val="0"/>
      </rPr>
      <t>离心泵空化基础</t>
    </r>
    <r>
      <rPr>
        <sz val="10.5"/>
        <rFont val="Times New Roman"/>
        <family val="1"/>
      </rPr>
      <t xml:space="preserve"> </t>
    </r>
  </si>
  <si>
    <t xml:space="preserve">Cavitation Fundamentals in Centrifugal Pumps </t>
  </si>
  <si>
    <r>
      <t>水力能源系统</t>
    </r>
    <r>
      <rPr>
        <sz val="10.5"/>
        <rFont val="Times New Roman"/>
        <family val="1"/>
      </rPr>
      <t xml:space="preserve"> </t>
    </r>
  </si>
  <si>
    <t>Hydro Energy Systems</t>
  </si>
  <si>
    <r>
      <t>机械优化设计基础</t>
    </r>
    <r>
      <rPr>
        <sz val="10.5"/>
        <rFont val="Times New Roman"/>
        <family val="1"/>
      </rPr>
      <t xml:space="preserve">  </t>
    </r>
  </si>
  <si>
    <t xml:space="preserve">Foundation of Mechanical Optimal Design </t>
  </si>
  <si>
    <t>小   计</t>
  </si>
  <si>
    <t>合   计</t>
  </si>
  <si>
    <t>自主研学</t>
  </si>
  <si>
    <t>泵内非定常流动理论</t>
  </si>
  <si>
    <t>Unsteady Flow Theory in the Pump</t>
  </si>
  <si>
    <t>（选修9个学分）</t>
  </si>
  <si>
    <t>流体机械三维建模</t>
  </si>
  <si>
    <t>Three-dimensional Modeling of Fluid Machinery</t>
  </si>
  <si>
    <t>流体微流动前沿技术</t>
  </si>
  <si>
    <t>Frontier Technology of Fluid Microflow</t>
  </si>
  <si>
    <t>泵现代设计方法</t>
  </si>
  <si>
    <t>Modern Pump Design</t>
  </si>
  <si>
    <t>复杂流动的先进测量与分析</t>
  </si>
  <si>
    <t>Advanced measurement and analysis methods for complex flows</t>
  </si>
  <si>
    <t>离心泵振动与噪声</t>
  </si>
  <si>
    <t>Vibration and Noise of Centrifugal Pump</t>
  </si>
  <si>
    <t>密封技术</t>
  </si>
  <si>
    <t>Sealing Technology</t>
  </si>
  <si>
    <t>流体机械前沿技术</t>
  </si>
  <si>
    <t>Frontier Technology of Fluid Machinery</t>
  </si>
  <si>
    <r>
      <rPr>
        <b/>
        <sz val="10.5"/>
        <rFont val="宋体"/>
        <family val="0"/>
      </rPr>
      <t>小</t>
    </r>
    <r>
      <rPr>
        <b/>
        <sz val="10.5"/>
        <rFont val="Times New Roman"/>
        <family val="1"/>
      </rPr>
      <t xml:space="preserve">    </t>
    </r>
    <r>
      <rPr>
        <b/>
        <sz val="10.5"/>
        <rFont val="宋体"/>
        <family val="0"/>
      </rPr>
      <t>计</t>
    </r>
  </si>
  <si>
    <t>跨学科课程</t>
  </si>
  <si>
    <t>Interdisciplinary courses</t>
  </si>
  <si>
    <t>5-7</t>
  </si>
  <si>
    <t>从其他专业提供的专业课程选修</t>
  </si>
  <si>
    <t>汉语进阶课程</t>
  </si>
  <si>
    <t>Advanced Chinese</t>
  </si>
  <si>
    <t>素质拓展</t>
  </si>
  <si>
    <t>学术研讨等社团活动</t>
  </si>
  <si>
    <t>Academic Activities</t>
  </si>
  <si>
    <t>社会实践活动</t>
  </si>
  <si>
    <t>Social Activities</t>
  </si>
  <si>
    <t>专业技能培训、比赛</t>
  </si>
  <si>
    <t>Professional Skills Training and Competition</t>
  </si>
  <si>
    <t>一带一路国际人才学院</t>
  </si>
  <si>
    <t>创新创业</t>
  </si>
  <si>
    <t>Innovation and Entrepreneurship</t>
  </si>
  <si>
    <t>实践环节必修</t>
  </si>
  <si>
    <r>
      <rPr>
        <sz val="10.5"/>
        <rFont val="宋体"/>
        <family val="0"/>
      </rPr>
      <t>工业中心</t>
    </r>
  </si>
  <si>
    <r>
      <rPr>
        <sz val="10.5"/>
        <rFont val="宋体"/>
        <family val="0"/>
      </rPr>
      <t>基础工程训练</t>
    </r>
    <r>
      <rPr>
        <sz val="10.5"/>
        <rFont val="Times New Roman"/>
        <family val="1"/>
      </rPr>
      <t>I</t>
    </r>
  </si>
  <si>
    <t>Basic Engineering Training I</t>
  </si>
  <si>
    <t>1周</t>
  </si>
  <si>
    <r>
      <rPr>
        <sz val="10.5"/>
        <rFont val="宋体"/>
        <family val="0"/>
      </rPr>
      <t>机电总厂</t>
    </r>
  </si>
  <si>
    <r>
      <rPr>
        <sz val="10.5"/>
        <rFont val="宋体"/>
        <family val="0"/>
      </rPr>
      <t>基础工程训练</t>
    </r>
    <r>
      <rPr>
        <sz val="10.5"/>
        <rFont val="Times New Roman"/>
        <family val="1"/>
      </rPr>
      <t>II</t>
    </r>
  </si>
  <si>
    <t>Basic Engineering Training II</t>
  </si>
  <si>
    <t>4周</t>
  </si>
  <si>
    <r>
      <rPr>
        <sz val="10.5"/>
        <rFont val="宋体"/>
        <family val="0"/>
      </rPr>
      <t>基础工程训练</t>
    </r>
    <r>
      <rPr>
        <sz val="10.5"/>
        <rFont val="Times New Roman"/>
        <family val="1"/>
      </rPr>
      <t>III</t>
    </r>
  </si>
  <si>
    <t>Basic Engineering Training III</t>
  </si>
  <si>
    <t>2周</t>
  </si>
  <si>
    <r>
      <rPr>
        <sz val="10.5"/>
        <rFont val="宋体"/>
        <family val="0"/>
      </rPr>
      <t>工程图学课程设计</t>
    </r>
  </si>
  <si>
    <t>Course Design for Engineering Graphics</t>
  </si>
  <si>
    <r>
      <rPr>
        <sz val="10.5"/>
        <rFont val="宋体"/>
        <family val="0"/>
      </rPr>
      <t>机械设计综合课程设计</t>
    </r>
    <r>
      <rPr>
        <sz val="10.5"/>
        <rFont val="Times New Roman"/>
        <family val="1"/>
      </rPr>
      <t>I</t>
    </r>
  </si>
  <si>
    <t>Integrated Course Design for Mechanical Design I</t>
  </si>
  <si>
    <r>
      <rPr>
        <sz val="10.5"/>
        <rFont val="宋体"/>
        <family val="0"/>
      </rPr>
      <t>机械设计综合课程设计</t>
    </r>
    <r>
      <rPr>
        <sz val="10.5"/>
        <rFont val="Times New Roman"/>
        <family val="1"/>
      </rPr>
      <t>II</t>
    </r>
  </si>
  <si>
    <t>Integrated Course Design for Mechanical Design II</t>
  </si>
  <si>
    <r>
      <rPr>
        <sz val="10.5"/>
        <rFont val="宋体"/>
        <family val="0"/>
      </rPr>
      <t>能源与动力工程专业生产实习</t>
    </r>
  </si>
  <si>
    <t>Specialty Production Practice for Energy and Power Engineering</t>
  </si>
  <si>
    <r>
      <t>3</t>
    </r>
    <r>
      <rPr>
        <sz val="10.5"/>
        <rFont val="宋体"/>
        <family val="0"/>
      </rPr>
      <t>周</t>
    </r>
  </si>
  <si>
    <r>
      <rPr>
        <sz val="10.5"/>
        <rFont val="宋体"/>
        <family val="0"/>
      </rPr>
      <t>流体机械产品结构原理</t>
    </r>
  </si>
  <si>
    <t>Fluid Machinery Construction and Principle</t>
  </si>
  <si>
    <r>
      <t>1</t>
    </r>
    <r>
      <rPr>
        <sz val="10.5"/>
        <rFont val="宋体"/>
        <family val="0"/>
      </rPr>
      <t>周</t>
    </r>
  </si>
  <si>
    <r>
      <rPr>
        <sz val="10.5"/>
        <rFont val="宋体"/>
        <family val="0"/>
      </rPr>
      <t>流体机械测试</t>
    </r>
  </si>
  <si>
    <t>Testing Technology Fluid Machinery</t>
  </si>
  <si>
    <r>
      <t>2</t>
    </r>
    <r>
      <rPr>
        <sz val="10.5"/>
        <rFont val="宋体"/>
        <family val="0"/>
      </rPr>
      <t>周</t>
    </r>
  </si>
  <si>
    <r>
      <rPr>
        <sz val="10.5"/>
        <rFont val="宋体"/>
        <family val="0"/>
      </rPr>
      <t>流体机械产品综合设计</t>
    </r>
  </si>
  <si>
    <t xml:space="preserve"> Fluid Machinery Integrated Technical Practice</t>
  </si>
  <si>
    <r>
      <t>6</t>
    </r>
    <r>
      <rPr>
        <sz val="10.5"/>
        <rFont val="宋体"/>
        <family val="0"/>
      </rPr>
      <t>周</t>
    </r>
  </si>
  <si>
    <r>
      <rPr>
        <sz val="10.5"/>
        <rFont val="宋体"/>
        <family val="0"/>
      </rPr>
      <t>毕业设计（论文）</t>
    </r>
  </si>
  <si>
    <t>Graduation Design (Thesis)</t>
  </si>
  <si>
    <t>16周</t>
  </si>
  <si>
    <t>总  计</t>
  </si>
  <si>
    <t>课内课程学分、学时分配表（能源与动力工程）</t>
  </si>
  <si>
    <r>
      <rPr>
        <b/>
        <sz val="12"/>
        <rFont val="宋体"/>
        <family val="0"/>
      </rPr>
      <t>类别</t>
    </r>
  </si>
  <si>
    <r>
      <rPr>
        <b/>
        <sz val="12"/>
        <rFont val="宋体"/>
        <family val="0"/>
      </rPr>
      <t>学分</t>
    </r>
  </si>
  <si>
    <r>
      <rPr>
        <b/>
        <sz val="12"/>
        <rFont val="宋体"/>
        <family val="0"/>
      </rPr>
      <t>学时或周数</t>
    </r>
  </si>
  <si>
    <r>
      <rPr>
        <b/>
        <sz val="12"/>
        <rFont val="宋体"/>
        <family val="0"/>
      </rPr>
      <t>学分占比</t>
    </r>
  </si>
  <si>
    <r>
      <rPr>
        <b/>
        <sz val="12"/>
        <rFont val="宋体"/>
        <family val="0"/>
      </rPr>
      <t>学时</t>
    </r>
  </si>
  <si>
    <r>
      <rPr>
        <b/>
        <sz val="12"/>
        <rFont val="宋体"/>
        <family val="0"/>
      </rPr>
      <t>周数</t>
    </r>
  </si>
  <si>
    <r>
      <rPr>
        <b/>
        <sz val="12"/>
        <rFont val="宋体"/>
        <family val="0"/>
      </rPr>
      <t>必修课学分</t>
    </r>
  </si>
  <si>
    <r>
      <rPr>
        <b/>
        <sz val="12"/>
        <rFont val="宋体"/>
        <family val="0"/>
      </rPr>
      <t>比例</t>
    </r>
  </si>
  <si>
    <r>
      <rPr>
        <b/>
        <sz val="12"/>
        <rFont val="宋体"/>
        <family val="0"/>
      </rPr>
      <t>选修课学分</t>
    </r>
  </si>
  <si>
    <r>
      <rPr>
        <sz val="12"/>
        <rFont val="仿宋"/>
        <family val="3"/>
      </rPr>
      <t>通识教育课程</t>
    </r>
  </si>
  <si>
    <t>/</t>
  </si>
  <si>
    <r>
      <rPr>
        <sz val="12"/>
        <rFont val="仿宋"/>
        <family val="3"/>
      </rPr>
      <t>学科基础课程</t>
    </r>
  </si>
  <si>
    <r>
      <rPr>
        <sz val="12"/>
        <rFont val="仿宋"/>
        <family val="3"/>
      </rPr>
      <t>专业课程</t>
    </r>
  </si>
  <si>
    <r>
      <rPr>
        <sz val="12"/>
        <rFont val="仿宋"/>
        <family val="3"/>
      </rPr>
      <t>自主研学</t>
    </r>
  </si>
  <si>
    <r>
      <rPr>
        <sz val="12"/>
        <rFont val="仿宋"/>
        <family val="3"/>
      </rPr>
      <t>实践环节</t>
    </r>
  </si>
  <si>
    <r>
      <rPr>
        <sz val="12"/>
        <rFont val="仿宋"/>
        <family val="3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</si>
</sst>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color theme="1"/>
      <name val="Calibri"/>
      <family val="0"/>
    </font>
    <font>
      <sz val="11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name val="宋体"/>
      <family val="0"/>
    </font>
    <font>
      <sz val="12"/>
      <name val="仿宋"/>
      <family val="3"/>
    </font>
    <font>
      <b/>
      <sz val="10.5"/>
      <color indexed="8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0.5"/>
      <name val="宋体"/>
      <family val="0"/>
    </font>
    <font>
      <b/>
      <sz val="10.5"/>
      <name val="Times New Roman"/>
      <family val="1"/>
    </font>
    <font>
      <b/>
      <sz val="10.5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</font>
    <font>
      <sz val="10.5"/>
      <color theme="1"/>
      <name val="Calibri"/>
      <family val="0"/>
    </font>
    <font>
      <b/>
      <sz val="10.5"/>
      <color theme="1"/>
      <name val="宋体"/>
      <family val="0"/>
    </font>
    <font>
      <b/>
      <sz val="10.5"/>
      <color theme="1"/>
      <name val="Calibri"/>
      <family val="0"/>
    </font>
    <font>
      <sz val="10.5"/>
      <color theme="1"/>
      <name val="宋体"/>
      <family val="0"/>
    </font>
    <font>
      <sz val="10.5"/>
      <name val="Calibri"/>
      <family val="0"/>
    </font>
    <font>
      <sz val="10.5"/>
      <color rgb="FF000000"/>
      <name val="Calibri"/>
      <family val="0"/>
    </font>
    <font>
      <sz val="10.5"/>
      <color rgb="FF000000"/>
      <name val="Times New Roman"/>
      <family val="1"/>
    </font>
    <font>
      <b/>
      <sz val="10.5"/>
      <color rgb="FF000000"/>
      <name val="Times New Roman"/>
      <family val="1"/>
    </font>
    <font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2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9" fontId="3" fillId="0" borderId="10" xfId="25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 wrapText="1"/>
    </xf>
    <xf numFmtId="0" fontId="55" fillId="0" borderId="0" xfId="0" applyFont="1" applyFill="1" applyAlignment="1">
      <alignment horizontal="left" vertical="center"/>
    </xf>
    <xf numFmtId="0" fontId="54" fillId="0" borderId="0" xfId="0" applyFont="1" applyFill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9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shrinkToFit="1"/>
    </xf>
    <xf numFmtId="0" fontId="1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/>
    </xf>
    <xf numFmtId="0" fontId="61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left" vertical="center" wrapText="1" shrinkToFit="1"/>
    </xf>
    <xf numFmtId="0" fontId="58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59" fillId="0" borderId="15" xfId="0" applyFont="1" applyFill="1" applyBorder="1" applyAlignment="1">
      <alignment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49" fontId="61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/>
    </xf>
    <xf numFmtId="49" fontId="54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55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6"/>
  <sheetViews>
    <sheetView tabSelected="1" zoomScale="85" zoomScaleNormal="85" workbookViewId="0" topLeftCell="A42">
      <selection activeCell="A89" sqref="A89:IV89"/>
    </sheetView>
  </sheetViews>
  <sheetFormatPr defaultColWidth="9.00390625" defaultRowHeight="19.5" customHeight="1"/>
  <cols>
    <col min="1" max="1" width="4.7109375" style="21" customWidth="1"/>
    <col min="2" max="2" width="18.421875" style="22" customWidth="1"/>
    <col min="3" max="3" width="21.00390625" style="22" customWidth="1"/>
    <col min="4" max="4" width="34.140625" style="23" customWidth="1"/>
    <col min="5" max="6" width="6.140625" style="21" customWidth="1"/>
    <col min="7" max="11" width="6.00390625" style="24" customWidth="1"/>
    <col min="12" max="12" width="7.421875" style="25" customWidth="1"/>
    <col min="13" max="13" width="14.8515625" style="26" customWidth="1"/>
    <col min="14" max="16384" width="9.00390625" style="25" customWidth="1"/>
  </cols>
  <sheetData>
    <row r="1" spans="1:13" s="16" customFormat="1" ht="19.5" customHeight="1">
      <c r="A1" s="27" t="s">
        <v>0</v>
      </c>
      <c r="B1" s="28" t="s">
        <v>1</v>
      </c>
      <c r="C1" s="28" t="s">
        <v>2</v>
      </c>
      <c r="D1" s="29" t="s">
        <v>3</v>
      </c>
      <c r="E1" s="30" t="s">
        <v>4</v>
      </c>
      <c r="F1" s="30" t="s">
        <v>5</v>
      </c>
      <c r="G1" s="30" t="s">
        <v>6</v>
      </c>
      <c r="H1" s="30"/>
      <c r="I1" s="30"/>
      <c r="J1" s="30"/>
      <c r="K1" s="30"/>
      <c r="L1" s="30" t="s">
        <v>7</v>
      </c>
      <c r="M1" s="51" t="s">
        <v>8</v>
      </c>
    </row>
    <row r="2" spans="1:13" s="16" customFormat="1" ht="18.75" customHeight="1">
      <c r="A2" s="30"/>
      <c r="B2" s="28"/>
      <c r="C2" s="28"/>
      <c r="D2" s="29"/>
      <c r="E2" s="30"/>
      <c r="F2" s="30"/>
      <c r="G2" s="30" t="s">
        <v>9</v>
      </c>
      <c r="H2" s="30" t="s">
        <v>10</v>
      </c>
      <c r="I2" s="30" t="s">
        <v>11</v>
      </c>
      <c r="J2" s="27" t="s">
        <v>12</v>
      </c>
      <c r="K2" s="27" t="s">
        <v>13</v>
      </c>
      <c r="L2" s="30"/>
      <c r="M2" s="51"/>
    </row>
    <row r="3" spans="1:13" ht="19.5" customHeight="1">
      <c r="A3" s="31" t="s">
        <v>14</v>
      </c>
      <c r="B3" s="32" t="s">
        <v>15</v>
      </c>
      <c r="C3" s="32" t="s">
        <v>16</v>
      </c>
      <c r="D3" s="33" t="s">
        <v>17</v>
      </c>
      <c r="E3" s="34">
        <v>1</v>
      </c>
      <c r="F3" s="34">
        <v>16</v>
      </c>
      <c r="G3" s="34">
        <v>16</v>
      </c>
      <c r="H3" s="34"/>
      <c r="I3" s="34"/>
      <c r="J3" s="34"/>
      <c r="K3" s="34"/>
      <c r="L3" s="34">
        <v>1</v>
      </c>
      <c r="M3" s="52"/>
    </row>
    <row r="4" spans="1:13" ht="19.5" customHeight="1">
      <c r="A4" s="31"/>
      <c r="B4" s="32" t="s">
        <v>15</v>
      </c>
      <c r="C4" s="32" t="s">
        <v>18</v>
      </c>
      <c r="D4" s="33" t="s">
        <v>19</v>
      </c>
      <c r="E4" s="34">
        <v>4</v>
      </c>
      <c r="F4" s="34">
        <v>80</v>
      </c>
      <c r="G4" s="34">
        <f>E4*16</f>
        <v>64</v>
      </c>
      <c r="H4" s="34"/>
      <c r="I4" s="34"/>
      <c r="J4" s="34"/>
      <c r="K4" s="34">
        <v>16</v>
      </c>
      <c r="L4" s="34">
        <v>1</v>
      </c>
      <c r="M4" s="52"/>
    </row>
    <row r="5" spans="1:13" ht="19.5" customHeight="1">
      <c r="A5" s="31"/>
      <c r="B5" s="32" t="s">
        <v>20</v>
      </c>
      <c r="C5" s="32" t="s">
        <v>21</v>
      </c>
      <c r="D5" s="33" t="s">
        <v>22</v>
      </c>
      <c r="E5" s="34">
        <v>2</v>
      </c>
      <c r="F5" s="34">
        <v>56</v>
      </c>
      <c r="G5" s="34">
        <v>40</v>
      </c>
      <c r="H5" s="34"/>
      <c r="I5" s="34"/>
      <c r="J5" s="34"/>
      <c r="K5" s="34">
        <v>16</v>
      </c>
      <c r="L5" s="34">
        <v>1</v>
      </c>
      <c r="M5" s="52"/>
    </row>
    <row r="6" spans="1:13" ht="19.5" customHeight="1">
      <c r="A6" s="31"/>
      <c r="B6" s="32" t="s">
        <v>23</v>
      </c>
      <c r="C6" s="32" t="s">
        <v>24</v>
      </c>
      <c r="D6" s="33" t="s">
        <v>25</v>
      </c>
      <c r="E6" s="34">
        <v>1</v>
      </c>
      <c r="F6" s="34">
        <v>16</v>
      </c>
      <c r="G6" s="34">
        <v>16</v>
      </c>
      <c r="H6" s="34"/>
      <c r="I6" s="34"/>
      <c r="J6" s="34"/>
      <c r="K6" s="34"/>
      <c r="L6" s="34">
        <v>2</v>
      </c>
      <c r="M6" s="52"/>
    </row>
    <row r="7" spans="1:13" ht="19.5" customHeight="1">
      <c r="A7" s="31"/>
      <c r="B7" s="32" t="s">
        <v>26</v>
      </c>
      <c r="C7" s="32" t="s">
        <v>27</v>
      </c>
      <c r="D7" s="33" t="s">
        <v>28</v>
      </c>
      <c r="E7" s="34">
        <v>4</v>
      </c>
      <c r="F7" s="34">
        <f>96+16</f>
        <v>112</v>
      </c>
      <c r="G7" s="34">
        <v>64</v>
      </c>
      <c r="H7" s="34"/>
      <c r="I7" s="34"/>
      <c r="J7" s="34"/>
      <c r="K7" s="34">
        <v>48</v>
      </c>
      <c r="L7" s="34">
        <v>1</v>
      </c>
      <c r="M7" s="52"/>
    </row>
    <row r="8" spans="1:13" ht="19.5" customHeight="1">
      <c r="A8" s="31"/>
      <c r="B8" s="32" t="s">
        <v>26</v>
      </c>
      <c r="C8" s="32" t="s">
        <v>29</v>
      </c>
      <c r="D8" s="33" t="s">
        <v>30</v>
      </c>
      <c r="E8" s="34">
        <v>4</v>
      </c>
      <c r="F8" s="34">
        <v>112</v>
      </c>
      <c r="G8" s="34">
        <v>64</v>
      </c>
      <c r="H8" s="34"/>
      <c r="I8" s="34"/>
      <c r="J8" s="34"/>
      <c r="K8" s="34">
        <v>48</v>
      </c>
      <c r="L8" s="34">
        <v>2</v>
      </c>
      <c r="M8" s="52"/>
    </row>
    <row r="9" spans="1:13" ht="19.5" customHeight="1">
      <c r="A9" s="31"/>
      <c r="B9" s="32" t="s">
        <v>26</v>
      </c>
      <c r="C9" s="32" t="s">
        <v>31</v>
      </c>
      <c r="D9" s="33" t="s">
        <v>32</v>
      </c>
      <c r="E9" s="34">
        <v>4</v>
      </c>
      <c r="F9" s="34">
        <v>112</v>
      </c>
      <c r="G9" s="34">
        <v>64</v>
      </c>
      <c r="H9" s="34"/>
      <c r="I9" s="34"/>
      <c r="J9" s="34"/>
      <c r="K9" s="34">
        <v>48</v>
      </c>
      <c r="L9" s="34">
        <v>3</v>
      </c>
      <c r="M9" s="52"/>
    </row>
    <row r="10" spans="1:13" ht="19.5" customHeight="1">
      <c r="A10" s="31"/>
      <c r="B10" s="32" t="s">
        <v>26</v>
      </c>
      <c r="C10" s="32" t="s">
        <v>33</v>
      </c>
      <c r="D10" s="33" t="s">
        <v>34</v>
      </c>
      <c r="E10" s="34">
        <v>4</v>
      </c>
      <c r="F10" s="34">
        <v>112</v>
      </c>
      <c r="G10" s="34">
        <v>64</v>
      </c>
      <c r="H10" s="34"/>
      <c r="I10" s="34"/>
      <c r="J10" s="34"/>
      <c r="K10" s="34">
        <v>48</v>
      </c>
      <c r="L10" s="34">
        <v>4</v>
      </c>
      <c r="M10" s="52"/>
    </row>
    <row r="11" spans="1:13" s="17" customFormat="1" ht="31.5" customHeight="1">
      <c r="A11" s="31"/>
      <c r="B11" s="32" t="s">
        <v>35</v>
      </c>
      <c r="C11" s="32" t="s">
        <v>36</v>
      </c>
      <c r="D11" s="33" t="s">
        <v>37</v>
      </c>
      <c r="E11" s="34">
        <v>2</v>
      </c>
      <c r="F11" s="34">
        <v>48</v>
      </c>
      <c r="G11" s="34">
        <v>32</v>
      </c>
      <c r="H11" s="34"/>
      <c r="I11" s="34"/>
      <c r="J11" s="34"/>
      <c r="K11" s="34">
        <v>16</v>
      </c>
      <c r="L11" s="53" t="s">
        <v>38</v>
      </c>
      <c r="M11" s="52"/>
    </row>
    <row r="12" spans="1:13" s="17" customFormat="1" ht="26.25" customHeight="1">
      <c r="A12" s="31"/>
      <c r="B12" s="32" t="s">
        <v>35</v>
      </c>
      <c r="C12" s="32" t="s">
        <v>39</v>
      </c>
      <c r="D12" s="33" t="s">
        <v>40</v>
      </c>
      <c r="E12" s="34">
        <v>2</v>
      </c>
      <c r="F12" s="34">
        <v>48</v>
      </c>
      <c r="G12" s="34">
        <v>32</v>
      </c>
      <c r="H12" s="34"/>
      <c r="I12" s="34"/>
      <c r="J12" s="34"/>
      <c r="K12" s="34">
        <v>16</v>
      </c>
      <c r="L12" s="53" t="s">
        <v>41</v>
      </c>
      <c r="M12" s="52"/>
    </row>
    <row r="13" spans="1:13" ht="27.75" customHeight="1">
      <c r="A13" s="31"/>
      <c r="B13" s="32" t="s">
        <v>42</v>
      </c>
      <c r="C13" s="35" t="s">
        <v>43</v>
      </c>
      <c r="D13" s="36" t="s">
        <v>44</v>
      </c>
      <c r="E13" s="34">
        <v>3</v>
      </c>
      <c r="F13" s="34">
        <v>64</v>
      </c>
      <c r="G13" s="34">
        <v>32</v>
      </c>
      <c r="H13" s="34"/>
      <c r="I13" s="34">
        <v>32</v>
      </c>
      <c r="J13" s="34"/>
      <c r="K13" s="34"/>
      <c r="L13" s="34">
        <v>2</v>
      </c>
      <c r="M13" s="52"/>
    </row>
    <row r="14" spans="1:13" ht="19.5" customHeight="1">
      <c r="A14" s="31"/>
      <c r="B14" s="32" t="s">
        <v>45</v>
      </c>
      <c r="C14" s="37" t="s">
        <v>46</v>
      </c>
      <c r="D14" s="38" t="s">
        <v>47</v>
      </c>
      <c r="E14" s="34">
        <v>5</v>
      </c>
      <c r="F14" s="34">
        <v>80</v>
      </c>
      <c r="G14" s="34">
        <v>80</v>
      </c>
      <c r="H14" s="34"/>
      <c r="I14" s="34"/>
      <c r="J14" s="34"/>
      <c r="K14" s="34"/>
      <c r="L14" s="43">
        <v>1</v>
      </c>
      <c r="M14" s="54"/>
    </row>
    <row r="15" spans="1:13" ht="19.5" customHeight="1">
      <c r="A15" s="31"/>
      <c r="B15" s="32" t="s">
        <v>45</v>
      </c>
      <c r="C15" s="37" t="s">
        <v>48</v>
      </c>
      <c r="D15" s="38" t="s">
        <v>49</v>
      </c>
      <c r="E15" s="34">
        <v>5</v>
      </c>
      <c r="F15" s="34">
        <v>80</v>
      </c>
      <c r="G15" s="34">
        <v>80</v>
      </c>
      <c r="H15" s="34"/>
      <c r="I15" s="34"/>
      <c r="J15" s="34"/>
      <c r="K15" s="34"/>
      <c r="L15" s="43">
        <v>2</v>
      </c>
      <c r="M15" s="54"/>
    </row>
    <row r="16" spans="1:13" ht="19.5" customHeight="1">
      <c r="A16" s="31"/>
      <c r="B16" s="32" t="s">
        <v>45</v>
      </c>
      <c r="C16" s="37" t="s">
        <v>50</v>
      </c>
      <c r="D16" s="38" t="s">
        <v>51</v>
      </c>
      <c r="E16" s="34">
        <v>2</v>
      </c>
      <c r="F16" s="34">
        <v>32</v>
      </c>
      <c r="G16" s="34">
        <v>32</v>
      </c>
      <c r="H16" s="34"/>
      <c r="I16" s="34"/>
      <c r="J16" s="34"/>
      <c r="K16" s="34"/>
      <c r="L16" s="43">
        <v>2</v>
      </c>
      <c r="M16" s="54"/>
    </row>
    <row r="17" spans="1:13" ht="19.5" customHeight="1">
      <c r="A17" s="31"/>
      <c r="B17" s="32" t="s">
        <v>45</v>
      </c>
      <c r="C17" s="37" t="s">
        <v>52</v>
      </c>
      <c r="D17" s="38" t="s">
        <v>53</v>
      </c>
      <c r="E17" s="34">
        <v>3</v>
      </c>
      <c r="F17" s="34">
        <v>48</v>
      </c>
      <c r="G17" s="34">
        <v>48</v>
      </c>
      <c r="H17" s="34"/>
      <c r="I17" s="34"/>
      <c r="J17" s="34"/>
      <c r="K17" s="34"/>
      <c r="L17" s="43">
        <v>3</v>
      </c>
      <c r="M17" s="54"/>
    </row>
    <row r="18" spans="1:13" ht="19.5" customHeight="1">
      <c r="A18" s="31"/>
      <c r="B18" s="32" t="s">
        <v>45</v>
      </c>
      <c r="C18" s="37" t="s">
        <v>54</v>
      </c>
      <c r="D18" s="38" t="s">
        <v>55</v>
      </c>
      <c r="E18" s="34">
        <v>3.5</v>
      </c>
      <c r="F18" s="34">
        <v>56</v>
      </c>
      <c r="G18" s="34">
        <v>56</v>
      </c>
      <c r="H18" s="34"/>
      <c r="I18" s="34"/>
      <c r="J18" s="34"/>
      <c r="K18" s="34"/>
      <c r="L18" s="43">
        <v>2</v>
      </c>
      <c r="M18" s="54"/>
    </row>
    <row r="19" spans="1:13" ht="19.5" customHeight="1">
      <c r="A19" s="31"/>
      <c r="B19" s="32" t="s">
        <v>45</v>
      </c>
      <c r="C19" s="37" t="s">
        <v>56</v>
      </c>
      <c r="D19" s="38" t="s">
        <v>57</v>
      </c>
      <c r="E19" s="34">
        <v>3.5</v>
      </c>
      <c r="F19" s="34">
        <v>56</v>
      </c>
      <c r="G19" s="34">
        <v>56</v>
      </c>
      <c r="H19" s="34"/>
      <c r="I19" s="34"/>
      <c r="J19" s="34"/>
      <c r="K19" s="34"/>
      <c r="L19" s="43">
        <v>3</v>
      </c>
      <c r="M19" s="54"/>
    </row>
    <row r="20" spans="1:13" ht="19.5" customHeight="1">
      <c r="A20" s="31"/>
      <c r="B20" s="32" t="s">
        <v>58</v>
      </c>
      <c r="C20" s="37" t="s">
        <v>59</v>
      </c>
      <c r="D20" s="38" t="s">
        <v>60</v>
      </c>
      <c r="E20" s="34">
        <v>1</v>
      </c>
      <c r="F20" s="34">
        <v>32</v>
      </c>
      <c r="G20" s="34"/>
      <c r="H20" s="34">
        <v>32</v>
      </c>
      <c r="I20" s="34"/>
      <c r="J20" s="34"/>
      <c r="K20" s="34"/>
      <c r="L20" s="43">
        <v>2</v>
      </c>
      <c r="M20" s="54"/>
    </row>
    <row r="21" spans="1:13" ht="19.5" customHeight="1">
      <c r="A21" s="31"/>
      <c r="B21" s="32" t="s">
        <v>45</v>
      </c>
      <c r="C21" s="37" t="s">
        <v>61</v>
      </c>
      <c r="D21" s="38" t="s">
        <v>62</v>
      </c>
      <c r="E21" s="34">
        <v>0.5</v>
      </c>
      <c r="F21" s="34">
        <v>16</v>
      </c>
      <c r="G21" s="34"/>
      <c r="H21" s="34">
        <v>16</v>
      </c>
      <c r="I21" s="34"/>
      <c r="J21" s="34"/>
      <c r="K21" s="34"/>
      <c r="L21" s="43">
        <v>3</v>
      </c>
      <c r="M21" s="54"/>
    </row>
    <row r="22" spans="1:13" ht="19.5" customHeight="1">
      <c r="A22" s="31"/>
      <c r="B22" s="32" t="s">
        <v>63</v>
      </c>
      <c r="C22" s="37" t="s">
        <v>64</v>
      </c>
      <c r="D22" s="38" t="s">
        <v>65</v>
      </c>
      <c r="E22" s="34">
        <v>2</v>
      </c>
      <c r="F22" s="34">
        <v>34</v>
      </c>
      <c r="G22" s="34">
        <v>30</v>
      </c>
      <c r="H22" s="34">
        <v>4</v>
      </c>
      <c r="I22" s="34"/>
      <c r="J22" s="34"/>
      <c r="K22" s="34"/>
      <c r="L22" s="43">
        <v>1</v>
      </c>
      <c r="M22" s="55"/>
    </row>
    <row r="23" spans="1:13" s="16" customFormat="1" ht="19.5" customHeight="1">
      <c r="A23" s="31"/>
      <c r="B23" s="39" t="s">
        <v>66</v>
      </c>
      <c r="C23" s="40"/>
      <c r="D23" s="40"/>
      <c r="E23" s="34">
        <f>SUM(E3:E22)</f>
        <v>56.5</v>
      </c>
      <c r="F23" s="34">
        <f aca="true" t="shared" si="0" ref="F23:K23">SUM(F3:F22)</f>
        <v>1210</v>
      </c>
      <c r="G23" s="34">
        <f t="shared" si="0"/>
        <v>870</v>
      </c>
      <c r="H23" s="34">
        <f t="shared" si="0"/>
        <v>52</v>
      </c>
      <c r="I23" s="34">
        <f t="shared" si="0"/>
        <v>32</v>
      </c>
      <c r="J23" s="34">
        <f t="shared" si="0"/>
        <v>0</v>
      </c>
      <c r="K23" s="34">
        <f t="shared" si="0"/>
        <v>256</v>
      </c>
      <c r="L23" s="34"/>
      <c r="M23" s="51"/>
    </row>
    <row r="24" spans="1:13" ht="19.5" customHeight="1">
      <c r="A24" s="31" t="s">
        <v>67</v>
      </c>
      <c r="B24" s="41" t="s">
        <v>68</v>
      </c>
      <c r="C24" s="41" t="s">
        <v>69</v>
      </c>
      <c r="D24" s="38" t="s">
        <v>70</v>
      </c>
      <c r="E24" s="34">
        <v>1</v>
      </c>
      <c r="F24" s="34">
        <v>24</v>
      </c>
      <c r="G24" s="34">
        <v>24</v>
      </c>
      <c r="H24" s="34"/>
      <c r="I24" s="34"/>
      <c r="J24" s="34"/>
      <c r="K24" s="34"/>
      <c r="L24" s="56" t="s">
        <v>71</v>
      </c>
      <c r="M24" s="57" t="s">
        <v>72</v>
      </c>
    </row>
    <row r="25" spans="1:13" ht="30.75" customHeight="1">
      <c r="A25" s="31"/>
      <c r="B25" s="41" t="s">
        <v>73</v>
      </c>
      <c r="C25" s="41" t="s">
        <v>74</v>
      </c>
      <c r="D25" s="38" t="s">
        <v>75</v>
      </c>
      <c r="E25" s="34">
        <v>1</v>
      </c>
      <c r="F25" s="34">
        <v>24</v>
      </c>
      <c r="G25" s="34">
        <v>24</v>
      </c>
      <c r="H25" s="34"/>
      <c r="I25" s="34"/>
      <c r="J25" s="34"/>
      <c r="K25" s="34"/>
      <c r="L25" s="56" t="s">
        <v>71</v>
      </c>
      <c r="M25" s="58"/>
    </row>
    <row r="26" spans="1:13" ht="19.5" customHeight="1">
      <c r="A26" s="31"/>
      <c r="B26" s="41" t="s">
        <v>76</v>
      </c>
      <c r="C26" s="41" t="s">
        <v>77</v>
      </c>
      <c r="D26" s="38" t="s">
        <v>78</v>
      </c>
      <c r="E26" s="34">
        <v>1</v>
      </c>
      <c r="F26" s="34">
        <v>24</v>
      </c>
      <c r="G26" s="34">
        <v>24</v>
      </c>
      <c r="H26" s="34"/>
      <c r="I26" s="34"/>
      <c r="J26" s="34"/>
      <c r="K26" s="34"/>
      <c r="L26" s="56" t="s">
        <v>71</v>
      </c>
      <c r="M26" s="58"/>
    </row>
    <row r="27" spans="1:13" ht="19.5" customHeight="1">
      <c r="A27" s="31"/>
      <c r="B27" s="41" t="s">
        <v>79</v>
      </c>
      <c r="C27" s="41" t="s">
        <v>80</v>
      </c>
      <c r="D27" s="38" t="s">
        <v>81</v>
      </c>
      <c r="E27" s="34">
        <v>1</v>
      </c>
      <c r="F27" s="34">
        <v>24</v>
      </c>
      <c r="G27" s="34">
        <v>24</v>
      </c>
      <c r="H27" s="34"/>
      <c r="I27" s="34"/>
      <c r="J27" s="34"/>
      <c r="K27" s="34"/>
      <c r="L27" s="56" t="s">
        <v>71</v>
      </c>
      <c r="M27" s="59"/>
    </row>
    <row r="28" spans="1:13" ht="30" customHeight="1">
      <c r="A28" s="31"/>
      <c r="B28" s="41" t="s">
        <v>82</v>
      </c>
      <c r="C28" s="41" t="s">
        <v>83</v>
      </c>
      <c r="D28" s="38" t="s">
        <v>84</v>
      </c>
      <c r="E28" s="34">
        <v>1</v>
      </c>
      <c r="F28" s="34">
        <v>24</v>
      </c>
      <c r="G28" s="34">
        <v>24</v>
      </c>
      <c r="H28" s="34"/>
      <c r="I28" s="34"/>
      <c r="J28" s="34"/>
      <c r="K28" s="34"/>
      <c r="L28" s="56" t="s">
        <v>71</v>
      </c>
      <c r="M28" s="60" t="s">
        <v>85</v>
      </c>
    </row>
    <row r="29" spans="1:13" ht="19.5" customHeight="1">
      <c r="A29" s="31"/>
      <c r="B29" s="41" t="s">
        <v>82</v>
      </c>
      <c r="C29" s="41" t="s">
        <v>86</v>
      </c>
      <c r="D29" s="38" t="s">
        <v>87</v>
      </c>
      <c r="E29" s="34">
        <v>1</v>
      </c>
      <c r="F29" s="34">
        <v>24</v>
      </c>
      <c r="G29" s="34">
        <v>24</v>
      </c>
      <c r="H29" s="34"/>
      <c r="I29" s="34"/>
      <c r="J29" s="34"/>
      <c r="K29" s="34"/>
      <c r="L29" s="56" t="s">
        <v>71</v>
      </c>
      <c r="M29" s="61"/>
    </row>
    <row r="30" spans="1:13" ht="30" customHeight="1">
      <c r="A30" s="31"/>
      <c r="B30" s="41" t="s">
        <v>88</v>
      </c>
      <c r="C30" s="41" t="s">
        <v>89</v>
      </c>
      <c r="D30" s="38" t="s">
        <v>90</v>
      </c>
      <c r="E30" s="34">
        <v>1</v>
      </c>
      <c r="F30" s="34">
        <v>24</v>
      </c>
      <c r="G30" s="34">
        <v>24</v>
      </c>
      <c r="H30" s="34"/>
      <c r="I30" s="34"/>
      <c r="J30" s="34"/>
      <c r="K30" s="34"/>
      <c r="L30" s="56" t="s">
        <v>71</v>
      </c>
      <c r="M30" s="61"/>
    </row>
    <row r="31" spans="1:13" ht="19.5" customHeight="1">
      <c r="A31" s="31"/>
      <c r="B31" s="41" t="s">
        <v>20</v>
      </c>
      <c r="C31" s="41" t="s">
        <v>91</v>
      </c>
      <c r="D31" s="38" t="s">
        <v>92</v>
      </c>
      <c r="E31" s="34">
        <v>1</v>
      </c>
      <c r="F31" s="34">
        <v>24</v>
      </c>
      <c r="G31" s="34">
        <v>24</v>
      </c>
      <c r="H31" s="34"/>
      <c r="I31" s="34"/>
      <c r="J31" s="34"/>
      <c r="K31" s="34"/>
      <c r="L31" s="56" t="s">
        <v>71</v>
      </c>
      <c r="M31" s="61"/>
    </row>
    <row r="32" spans="1:13" ht="19.5" customHeight="1">
      <c r="A32" s="31"/>
      <c r="B32" s="41" t="s">
        <v>20</v>
      </c>
      <c r="C32" s="41" t="s">
        <v>93</v>
      </c>
      <c r="D32" s="38" t="s">
        <v>94</v>
      </c>
      <c r="E32" s="34">
        <v>1</v>
      </c>
      <c r="F32" s="34">
        <v>24</v>
      </c>
      <c r="G32" s="34">
        <v>24</v>
      </c>
      <c r="H32" s="34"/>
      <c r="I32" s="34"/>
      <c r="J32" s="34"/>
      <c r="K32" s="34"/>
      <c r="L32" s="56" t="s">
        <v>71</v>
      </c>
      <c r="M32" s="61"/>
    </row>
    <row r="33" spans="1:13" ht="26.25" customHeight="1">
      <c r="A33" s="31"/>
      <c r="B33" s="41" t="s">
        <v>95</v>
      </c>
      <c r="C33" s="41" t="s">
        <v>96</v>
      </c>
      <c r="D33" s="38" t="s">
        <v>97</v>
      </c>
      <c r="E33" s="34">
        <v>1</v>
      </c>
      <c r="F33" s="34">
        <v>24</v>
      </c>
      <c r="G33" s="34">
        <v>24</v>
      </c>
      <c r="H33" s="34"/>
      <c r="I33" s="34"/>
      <c r="J33" s="34"/>
      <c r="K33" s="34"/>
      <c r="L33" s="56" t="s">
        <v>71</v>
      </c>
      <c r="M33" s="61"/>
    </row>
    <row r="34" spans="1:13" ht="28.5" customHeight="1">
      <c r="A34" s="31"/>
      <c r="B34" s="41" t="s">
        <v>98</v>
      </c>
      <c r="C34" s="41" t="s">
        <v>99</v>
      </c>
      <c r="D34" s="38" t="s">
        <v>100</v>
      </c>
      <c r="E34" s="34">
        <v>1</v>
      </c>
      <c r="F34" s="34">
        <v>24</v>
      </c>
      <c r="G34" s="34">
        <v>24</v>
      </c>
      <c r="H34" s="34"/>
      <c r="I34" s="34"/>
      <c r="J34" s="34"/>
      <c r="K34" s="34"/>
      <c r="L34" s="56" t="s">
        <v>71</v>
      </c>
      <c r="M34" s="61"/>
    </row>
    <row r="35" spans="1:13" ht="27.75" customHeight="1">
      <c r="A35" s="31"/>
      <c r="B35" s="41" t="s">
        <v>98</v>
      </c>
      <c r="C35" s="41" t="s">
        <v>101</v>
      </c>
      <c r="D35" s="38" t="s">
        <v>102</v>
      </c>
      <c r="E35" s="34">
        <v>1</v>
      </c>
      <c r="F35" s="34">
        <v>24</v>
      </c>
      <c r="G35" s="34">
        <v>24</v>
      </c>
      <c r="H35" s="34"/>
      <c r="I35" s="34"/>
      <c r="J35" s="34"/>
      <c r="K35" s="34"/>
      <c r="L35" s="56" t="s">
        <v>71</v>
      </c>
      <c r="M35" s="62"/>
    </row>
    <row r="36" spans="1:13" ht="19.5" customHeight="1">
      <c r="A36" s="31"/>
      <c r="B36" s="41" t="s">
        <v>20</v>
      </c>
      <c r="C36" s="41" t="s">
        <v>103</v>
      </c>
      <c r="D36" s="38" t="s">
        <v>104</v>
      </c>
      <c r="E36" s="34">
        <v>1</v>
      </c>
      <c r="F36" s="34">
        <v>24</v>
      </c>
      <c r="G36" s="34">
        <v>24</v>
      </c>
      <c r="H36" s="34"/>
      <c r="I36" s="34"/>
      <c r="J36" s="34"/>
      <c r="K36" s="34"/>
      <c r="L36" s="56" t="s">
        <v>71</v>
      </c>
      <c r="M36" s="60" t="s">
        <v>105</v>
      </c>
    </row>
    <row r="37" spans="1:13" ht="30.75" customHeight="1">
      <c r="A37" s="31"/>
      <c r="B37" s="41" t="s">
        <v>106</v>
      </c>
      <c r="C37" s="41" t="s">
        <v>107</v>
      </c>
      <c r="D37" s="38" t="s">
        <v>108</v>
      </c>
      <c r="E37" s="34">
        <v>1</v>
      </c>
      <c r="F37" s="34">
        <v>24</v>
      </c>
      <c r="G37" s="34">
        <v>24</v>
      </c>
      <c r="H37" s="34"/>
      <c r="I37" s="34"/>
      <c r="J37" s="34"/>
      <c r="K37" s="34"/>
      <c r="L37" s="56" t="s">
        <v>71</v>
      </c>
      <c r="M37" s="61"/>
    </row>
    <row r="38" spans="1:13" ht="19.5" customHeight="1">
      <c r="A38" s="31"/>
      <c r="B38" s="41" t="s">
        <v>109</v>
      </c>
      <c r="C38" s="41" t="s">
        <v>110</v>
      </c>
      <c r="D38" s="38" t="s">
        <v>111</v>
      </c>
      <c r="E38" s="34">
        <v>1</v>
      </c>
      <c r="F38" s="34">
        <v>24</v>
      </c>
      <c r="G38" s="34">
        <v>24</v>
      </c>
      <c r="H38" s="34"/>
      <c r="I38" s="34"/>
      <c r="J38" s="34"/>
      <c r="K38" s="34"/>
      <c r="L38" s="56" t="s">
        <v>71</v>
      </c>
      <c r="M38" s="61"/>
    </row>
    <row r="39" spans="1:13" ht="19.5" customHeight="1">
      <c r="A39" s="31"/>
      <c r="B39" s="41" t="s">
        <v>20</v>
      </c>
      <c r="C39" s="41" t="s">
        <v>112</v>
      </c>
      <c r="D39" s="38" t="s">
        <v>113</v>
      </c>
      <c r="E39" s="34">
        <v>1</v>
      </c>
      <c r="F39" s="34">
        <v>24</v>
      </c>
      <c r="G39" s="34">
        <v>24</v>
      </c>
      <c r="H39" s="34"/>
      <c r="I39" s="34"/>
      <c r="J39" s="34"/>
      <c r="K39" s="34"/>
      <c r="L39" s="56" t="s">
        <v>71</v>
      </c>
      <c r="M39" s="62"/>
    </row>
    <row r="40" spans="1:13" ht="30.75" customHeight="1">
      <c r="A40" s="31"/>
      <c r="B40" s="42" t="s">
        <v>114</v>
      </c>
      <c r="C40" s="41" t="s">
        <v>115</v>
      </c>
      <c r="D40" s="38" t="s">
        <v>116</v>
      </c>
      <c r="E40" s="34">
        <v>1</v>
      </c>
      <c r="F40" s="34">
        <v>24</v>
      </c>
      <c r="G40" s="34">
        <v>24</v>
      </c>
      <c r="H40" s="34"/>
      <c r="I40" s="34"/>
      <c r="J40" s="34"/>
      <c r="K40" s="34"/>
      <c r="L40" s="56" t="s">
        <v>71</v>
      </c>
      <c r="M40" s="57" t="s">
        <v>117</v>
      </c>
    </row>
    <row r="41" spans="1:13" ht="29.25" customHeight="1">
      <c r="A41" s="31"/>
      <c r="B41" s="42" t="s">
        <v>114</v>
      </c>
      <c r="C41" s="41" t="s">
        <v>118</v>
      </c>
      <c r="D41" s="38" t="s">
        <v>119</v>
      </c>
      <c r="E41" s="34">
        <v>1</v>
      </c>
      <c r="F41" s="34">
        <v>24</v>
      </c>
      <c r="G41" s="34">
        <v>24</v>
      </c>
      <c r="H41" s="34"/>
      <c r="I41" s="34"/>
      <c r="J41" s="34"/>
      <c r="K41" s="34"/>
      <c r="L41" s="56" t="s">
        <v>71</v>
      </c>
      <c r="M41" s="59"/>
    </row>
    <row r="42" spans="1:13" s="18" customFormat="1" ht="19.5" customHeight="1">
      <c r="A42" s="31"/>
      <c r="B42" s="27" t="s">
        <v>66</v>
      </c>
      <c r="C42" s="27"/>
      <c r="D42" s="27"/>
      <c r="E42" s="30">
        <v>4</v>
      </c>
      <c r="F42" s="30">
        <f>SUM(F24:F41)</f>
        <v>432</v>
      </c>
      <c r="G42" s="30">
        <f>SUM(G24:G41)</f>
        <v>432</v>
      </c>
      <c r="H42" s="30"/>
      <c r="I42" s="30"/>
      <c r="J42" s="30"/>
      <c r="K42" s="30"/>
      <c r="L42" s="40"/>
      <c r="M42" s="51"/>
    </row>
    <row r="43" spans="1:13" ht="19.5" customHeight="1">
      <c r="A43" s="31" t="s">
        <v>120</v>
      </c>
      <c r="B43" s="43"/>
      <c r="C43" s="43"/>
      <c r="D43" s="43"/>
      <c r="E43" s="44">
        <f>E23+E42</f>
        <v>60.5</v>
      </c>
      <c r="F43" s="44">
        <f>F23+F42</f>
        <v>1642</v>
      </c>
      <c r="G43" s="43"/>
      <c r="H43" s="43"/>
      <c r="I43" s="43"/>
      <c r="J43" s="43"/>
      <c r="K43" s="43"/>
      <c r="L43" s="63"/>
      <c r="M43" s="55"/>
    </row>
    <row r="44" spans="1:13" ht="19.5" customHeight="1">
      <c r="A44" s="45" t="s">
        <v>121</v>
      </c>
      <c r="B44" s="41" t="s">
        <v>122</v>
      </c>
      <c r="C44" s="46" t="s">
        <v>123</v>
      </c>
      <c r="D44" s="33" t="s">
        <v>124</v>
      </c>
      <c r="E44" s="47">
        <v>3.5</v>
      </c>
      <c r="F44" s="47">
        <f>E44*16</f>
        <v>56</v>
      </c>
      <c r="G44" s="47">
        <f>F44</f>
        <v>56</v>
      </c>
      <c r="H44" s="47"/>
      <c r="I44" s="47"/>
      <c r="J44" s="47"/>
      <c r="K44" s="63"/>
      <c r="L44" s="53" t="s">
        <v>125</v>
      </c>
      <c r="M44" s="64"/>
    </row>
    <row r="45" spans="1:13" ht="19.5" customHeight="1">
      <c r="A45" s="48"/>
      <c r="B45" s="41" t="s">
        <v>122</v>
      </c>
      <c r="C45" s="46" t="s">
        <v>126</v>
      </c>
      <c r="D45" s="33" t="s">
        <v>127</v>
      </c>
      <c r="E45" s="47">
        <v>3.5</v>
      </c>
      <c r="F45" s="47">
        <f>SUM(G45:I45)</f>
        <v>64</v>
      </c>
      <c r="G45" s="47">
        <v>48</v>
      </c>
      <c r="H45" s="47">
        <v>6</v>
      </c>
      <c r="I45" s="47">
        <v>10</v>
      </c>
      <c r="J45" s="47"/>
      <c r="K45" s="63"/>
      <c r="L45" s="53" t="s">
        <v>128</v>
      </c>
      <c r="M45" s="64"/>
    </row>
    <row r="46" spans="1:13" ht="19.5" customHeight="1">
      <c r="A46" s="48"/>
      <c r="B46" s="41" t="s">
        <v>129</v>
      </c>
      <c r="C46" s="46" t="s">
        <v>130</v>
      </c>
      <c r="D46" s="33" t="s">
        <v>131</v>
      </c>
      <c r="E46" s="47">
        <v>4</v>
      </c>
      <c r="F46" s="47">
        <f>E46*16</f>
        <v>64</v>
      </c>
      <c r="G46" s="47">
        <f>F46</f>
        <v>64</v>
      </c>
      <c r="H46" s="47"/>
      <c r="I46" s="47"/>
      <c r="J46" s="47"/>
      <c r="K46" s="63"/>
      <c r="L46" s="53" t="s">
        <v>132</v>
      </c>
      <c r="M46" s="64"/>
    </row>
    <row r="47" spans="1:13" ht="19.5" customHeight="1">
      <c r="A47" s="48"/>
      <c r="B47" s="41" t="s">
        <v>129</v>
      </c>
      <c r="C47" s="46" t="s">
        <v>133</v>
      </c>
      <c r="D47" s="33" t="s">
        <v>134</v>
      </c>
      <c r="E47" s="47">
        <v>3.5</v>
      </c>
      <c r="F47" s="47">
        <f>E47*16</f>
        <v>56</v>
      </c>
      <c r="G47" s="47">
        <f>F47</f>
        <v>56</v>
      </c>
      <c r="H47" s="47"/>
      <c r="I47" s="47"/>
      <c r="J47" s="47"/>
      <c r="K47" s="63"/>
      <c r="L47" s="53" t="s">
        <v>38</v>
      </c>
      <c r="M47" s="64"/>
    </row>
    <row r="48" spans="1:13" ht="19.5" customHeight="1">
      <c r="A48" s="48"/>
      <c r="B48" s="41" t="s">
        <v>129</v>
      </c>
      <c r="C48" s="49" t="s">
        <v>135</v>
      </c>
      <c r="D48" s="33" t="s">
        <v>136</v>
      </c>
      <c r="E48" s="47">
        <v>0.5</v>
      </c>
      <c r="F48" s="47">
        <v>16</v>
      </c>
      <c r="G48" s="47"/>
      <c r="H48" s="47">
        <v>16</v>
      </c>
      <c r="I48" s="47"/>
      <c r="J48" s="47"/>
      <c r="K48" s="63"/>
      <c r="L48" s="53" t="s">
        <v>38</v>
      </c>
      <c r="M48" s="64"/>
    </row>
    <row r="49" spans="1:13" ht="27" customHeight="1">
      <c r="A49" s="48"/>
      <c r="B49" s="41" t="s">
        <v>122</v>
      </c>
      <c r="C49" s="46" t="s">
        <v>137</v>
      </c>
      <c r="D49" s="33" t="s">
        <v>138</v>
      </c>
      <c r="E49" s="47">
        <v>3</v>
      </c>
      <c r="F49" s="47">
        <f>E49*16</f>
        <v>48</v>
      </c>
      <c r="G49" s="47">
        <f>F49</f>
        <v>48</v>
      </c>
      <c r="H49" s="47"/>
      <c r="I49" s="47"/>
      <c r="J49" s="47"/>
      <c r="K49" s="63"/>
      <c r="L49" s="53" t="s">
        <v>132</v>
      </c>
      <c r="M49" s="64"/>
    </row>
    <row r="50" spans="1:13" ht="26.25" customHeight="1">
      <c r="A50" s="48"/>
      <c r="B50" s="41" t="s">
        <v>122</v>
      </c>
      <c r="C50" s="49" t="s">
        <v>139</v>
      </c>
      <c r="D50" s="33" t="s">
        <v>140</v>
      </c>
      <c r="E50" s="47">
        <v>3</v>
      </c>
      <c r="F50" s="47">
        <f>E50*16</f>
        <v>48</v>
      </c>
      <c r="G50" s="47">
        <f>F50</f>
        <v>48</v>
      </c>
      <c r="H50" s="47"/>
      <c r="I50" s="47"/>
      <c r="J50" s="47"/>
      <c r="K50" s="63"/>
      <c r="L50" s="53" t="s">
        <v>38</v>
      </c>
      <c r="M50" s="64"/>
    </row>
    <row r="51" spans="1:13" ht="30" customHeight="1">
      <c r="A51" s="48"/>
      <c r="B51" s="41" t="s">
        <v>122</v>
      </c>
      <c r="C51" s="49" t="s">
        <v>141</v>
      </c>
      <c r="D51" s="33" t="s">
        <v>142</v>
      </c>
      <c r="E51" s="47">
        <v>0.5</v>
      </c>
      <c r="F51" s="47">
        <v>16</v>
      </c>
      <c r="G51" s="47"/>
      <c r="H51" s="47">
        <v>16</v>
      </c>
      <c r="I51" s="47"/>
      <c r="J51" s="47"/>
      <c r="K51" s="63"/>
      <c r="L51" s="53" t="s">
        <v>38</v>
      </c>
      <c r="M51" s="64"/>
    </row>
    <row r="52" spans="1:13" ht="19.5" customHeight="1">
      <c r="A52" s="48"/>
      <c r="B52" s="41" t="s">
        <v>143</v>
      </c>
      <c r="C52" s="46" t="s">
        <v>144</v>
      </c>
      <c r="D52" s="33" t="s">
        <v>145</v>
      </c>
      <c r="E52" s="47">
        <v>3</v>
      </c>
      <c r="F52" s="47">
        <v>48</v>
      </c>
      <c r="G52" s="43">
        <v>40</v>
      </c>
      <c r="H52" s="43">
        <v>8</v>
      </c>
      <c r="I52" s="43"/>
      <c r="J52" s="47"/>
      <c r="K52" s="63"/>
      <c r="L52" s="47">
        <v>4</v>
      </c>
      <c r="M52" s="47"/>
    </row>
    <row r="53" spans="1:13" ht="19.5" customHeight="1">
      <c r="A53" s="48"/>
      <c r="B53" s="42" t="s">
        <v>146</v>
      </c>
      <c r="C53" s="33" t="s">
        <v>147</v>
      </c>
      <c r="D53" s="33" t="s">
        <v>148</v>
      </c>
      <c r="E53" s="47">
        <v>3</v>
      </c>
      <c r="F53" s="47">
        <v>48</v>
      </c>
      <c r="G53" s="47"/>
      <c r="H53" s="47"/>
      <c r="I53" s="47"/>
      <c r="J53" s="47"/>
      <c r="K53" s="63"/>
      <c r="L53" s="47">
        <v>4</v>
      </c>
      <c r="M53" s="47"/>
    </row>
    <row r="54" spans="1:13" ht="27" customHeight="1">
      <c r="A54" s="48"/>
      <c r="B54" s="41" t="s">
        <v>146</v>
      </c>
      <c r="C54" s="50" t="s">
        <v>149</v>
      </c>
      <c r="D54" s="33" t="s">
        <v>150</v>
      </c>
      <c r="E54" s="47">
        <v>1</v>
      </c>
      <c r="F54" s="47">
        <v>16</v>
      </c>
      <c r="G54" s="47">
        <v>16</v>
      </c>
      <c r="H54" s="47"/>
      <c r="I54" s="47"/>
      <c r="J54" s="47"/>
      <c r="K54" s="63"/>
      <c r="L54" s="47">
        <v>4</v>
      </c>
      <c r="M54" s="65"/>
    </row>
    <row r="55" spans="1:13" ht="19.5" customHeight="1">
      <c r="A55" s="48"/>
      <c r="B55" s="41" t="s">
        <v>143</v>
      </c>
      <c r="C55" s="46" t="s">
        <v>151</v>
      </c>
      <c r="D55" s="33" t="s">
        <v>152</v>
      </c>
      <c r="E55" s="47">
        <v>3</v>
      </c>
      <c r="F55" s="47">
        <v>48</v>
      </c>
      <c r="G55" s="47">
        <v>40</v>
      </c>
      <c r="H55" s="47">
        <v>8</v>
      </c>
      <c r="I55" s="47"/>
      <c r="J55" s="47"/>
      <c r="K55" s="66"/>
      <c r="L55" s="47">
        <v>5</v>
      </c>
      <c r="M55" s="67" t="s">
        <v>153</v>
      </c>
    </row>
    <row r="56" spans="1:13" ht="19.5" customHeight="1">
      <c r="A56" s="48"/>
      <c r="B56" s="41" t="s">
        <v>154</v>
      </c>
      <c r="C56" s="33" t="s">
        <v>155</v>
      </c>
      <c r="D56" s="33" t="s">
        <v>156</v>
      </c>
      <c r="E56" s="47">
        <v>3</v>
      </c>
      <c r="F56" s="47">
        <v>48</v>
      </c>
      <c r="G56" s="47">
        <v>44</v>
      </c>
      <c r="H56" s="47">
        <v>4</v>
      </c>
      <c r="I56" s="47"/>
      <c r="J56" s="47"/>
      <c r="K56" s="66"/>
      <c r="L56" s="47">
        <v>5</v>
      </c>
      <c r="M56" s="68"/>
    </row>
    <row r="57" spans="1:13" ht="19.5" customHeight="1">
      <c r="A57" s="48"/>
      <c r="B57" s="41" t="s">
        <v>154</v>
      </c>
      <c r="C57" s="33" t="s">
        <v>157</v>
      </c>
      <c r="D57" s="33" t="s">
        <v>158</v>
      </c>
      <c r="E57" s="47">
        <v>3</v>
      </c>
      <c r="F57" s="47">
        <v>48</v>
      </c>
      <c r="G57" s="47">
        <v>44</v>
      </c>
      <c r="H57" s="47">
        <v>4</v>
      </c>
      <c r="I57" s="47"/>
      <c r="J57" s="47"/>
      <c r="K57" s="66"/>
      <c r="L57" s="47">
        <v>6</v>
      </c>
      <c r="M57" s="68"/>
    </row>
    <row r="58" spans="1:13" s="18" customFormat="1" ht="19.5" customHeight="1">
      <c r="A58" s="27" t="s">
        <v>120</v>
      </c>
      <c r="B58" s="30"/>
      <c r="C58" s="30"/>
      <c r="D58" s="30"/>
      <c r="E58" s="30">
        <f>SUM(E44:E57)</f>
        <v>37.5</v>
      </c>
      <c r="F58" s="30">
        <v>624</v>
      </c>
      <c r="G58" s="30">
        <v>504</v>
      </c>
      <c r="H58" s="30">
        <v>62</v>
      </c>
      <c r="I58" s="30">
        <v>10</v>
      </c>
      <c r="J58" s="30"/>
      <c r="K58" s="30"/>
      <c r="L58" s="40"/>
      <c r="M58" s="51"/>
    </row>
    <row r="59" spans="1:13" ht="19.5" customHeight="1">
      <c r="A59" s="31" t="s">
        <v>159</v>
      </c>
      <c r="B59" s="41" t="s">
        <v>154</v>
      </c>
      <c r="C59" s="33" t="s">
        <v>160</v>
      </c>
      <c r="D59" s="33" t="s">
        <v>161</v>
      </c>
      <c r="E59" s="47">
        <v>2</v>
      </c>
      <c r="F59" s="47">
        <v>32</v>
      </c>
      <c r="G59" s="47"/>
      <c r="H59" s="47"/>
      <c r="I59" s="47"/>
      <c r="J59" s="47"/>
      <c r="K59" s="66"/>
      <c r="L59" s="47">
        <v>5</v>
      </c>
      <c r="M59" s="55" t="s">
        <v>162</v>
      </c>
    </row>
    <row r="60" spans="1:13" ht="13.5">
      <c r="A60" s="31"/>
      <c r="B60" s="41" t="s">
        <v>154</v>
      </c>
      <c r="C60" s="50" t="s">
        <v>163</v>
      </c>
      <c r="D60" s="33" t="s">
        <v>164</v>
      </c>
      <c r="E60" s="47">
        <v>2</v>
      </c>
      <c r="F60" s="47">
        <v>32</v>
      </c>
      <c r="G60" s="47"/>
      <c r="H60" s="47">
        <v>4</v>
      </c>
      <c r="I60" s="47"/>
      <c r="J60" s="47"/>
      <c r="K60" s="66"/>
      <c r="L60" s="47">
        <v>5</v>
      </c>
      <c r="M60" s="55"/>
    </row>
    <row r="61" spans="1:13" ht="27">
      <c r="A61" s="31"/>
      <c r="B61" s="41" t="s">
        <v>154</v>
      </c>
      <c r="C61" s="33" t="s">
        <v>165</v>
      </c>
      <c r="D61" s="33" t="s">
        <v>166</v>
      </c>
      <c r="E61" s="47">
        <v>2</v>
      </c>
      <c r="F61" s="47">
        <v>32</v>
      </c>
      <c r="G61" s="47"/>
      <c r="H61" s="47"/>
      <c r="I61" s="47"/>
      <c r="J61" s="47"/>
      <c r="K61" s="66"/>
      <c r="L61" s="47">
        <v>5</v>
      </c>
      <c r="M61" s="55"/>
    </row>
    <row r="62" spans="1:13" ht="13.5">
      <c r="A62" s="31"/>
      <c r="B62" s="41" t="s">
        <v>154</v>
      </c>
      <c r="C62" s="50" t="s">
        <v>167</v>
      </c>
      <c r="D62" s="33" t="s">
        <v>168</v>
      </c>
      <c r="E62" s="47">
        <v>2</v>
      </c>
      <c r="F62" s="47">
        <v>32</v>
      </c>
      <c r="G62" s="47"/>
      <c r="H62" s="47"/>
      <c r="I62" s="47"/>
      <c r="J62" s="47"/>
      <c r="K62" s="66"/>
      <c r="L62" s="47">
        <v>6</v>
      </c>
      <c r="M62" s="55"/>
    </row>
    <row r="63" spans="1:13" ht="27">
      <c r="A63" s="31"/>
      <c r="B63" s="41" t="s">
        <v>154</v>
      </c>
      <c r="C63" s="50" t="s">
        <v>169</v>
      </c>
      <c r="D63" s="33" t="s">
        <v>170</v>
      </c>
      <c r="E63" s="47">
        <v>2</v>
      </c>
      <c r="F63" s="47">
        <v>32</v>
      </c>
      <c r="G63" s="47"/>
      <c r="H63" s="47"/>
      <c r="I63" s="47">
        <v>16</v>
      </c>
      <c r="J63" s="47"/>
      <c r="K63" s="66"/>
      <c r="L63" s="47">
        <v>6</v>
      </c>
      <c r="M63" s="55"/>
    </row>
    <row r="64" spans="1:13" ht="19.5" customHeight="1">
      <c r="A64" s="31"/>
      <c r="B64" s="41" t="s">
        <v>154</v>
      </c>
      <c r="C64" s="33" t="s">
        <v>171</v>
      </c>
      <c r="D64" s="33" t="s">
        <v>172</v>
      </c>
      <c r="E64" s="47">
        <v>2</v>
      </c>
      <c r="F64" s="47">
        <v>32</v>
      </c>
      <c r="G64" s="47"/>
      <c r="H64" s="47"/>
      <c r="I64" s="47">
        <v>6</v>
      </c>
      <c r="J64" s="47"/>
      <c r="K64" s="66"/>
      <c r="L64" s="47">
        <v>7</v>
      </c>
      <c r="M64" s="55"/>
    </row>
    <row r="65" spans="1:13" ht="19.5" customHeight="1">
      <c r="A65" s="31"/>
      <c r="B65" s="41" t="s">
        <v>154</v>
      </c>
      <c r="C65" s="33" t="s">
        <v>173</v>
      </c>
      <c r="D65" s="33" t="s">
        <v>174</v>
      </c>
      <c r="E65" s="47">
        <v>2</v>
      </c>
      <c r="F65" s="47">
        <v>32</v>
      </c>
      <c r="G65" s="47"/>
      <c r="H65" s="47"/>
      <c r="I65" s="47"/>
      <c r="J65" s="47"/>
      <c r="K65" s="66"/>
      <c r="L65" s="47">
        <v>7</v>
      </c>
      <c r="M65" s="55"/>
    </row>
    <row r="66" spans="1:13" ht="19.5" customHeight="1">
      <c r="A66" s="31"/>
      <c r="B66" s="69" t="s">
        <v>175</v>
      </c>
      <c r="C66" s="70"/>
      <c r="D66" s="70"/>
      <c r="E66" s="71">
        <f aca="true" t="shared" si="1" ref="E66:J66">SUM(E59:E65)</f>
        <v>14</v>
      </c>
      <c r="F66" s="71">
        <f t="shared" si="1"/>
        <v>224</v>
      </c>
      <c r="G66" s="71">
        <f t="shared" si="1"/>
        <v>0</v>
      </c>
      <c r="H66" s="71">
        <f t="shared" si="1"/>
        <v>4</v>
      </c>
      <c r="I66" s="71">
        <f t="shared" si="1"/>
        <v>22</v>
      </c>
      <c r="J66" s="71">
        <f t="shared" si="1"/>
        <v>0</v>
      </c>
      <c r="K66" s="66"/>
      <c r="L66" s="66"/>
      <c r="M66" s="55"/>
    </row>
    <row r="67" spans="1:13" ht="19.5" customHeight="1">
      <c r="A67" s="31"/>
      <c r="B67" s="27" t="s">
        <v>176</v>
      </c>
      <c r="C67" s="27"/>
      <c r="D67" s="27"/>
      <c r="E67" s="30">
        <v>14</v>
      </c>
      <c r="F67" s="44"/>
      <c r="G67" s="43"/>
      <c r="H67" s="43"/>
      <c r="I67" s="43"/>
      <c r="J67" s="43"/>
      <c r="K67" s="43"/>
      <c r="L67" s="63"/>
      <c r="M67" s="87"/>
    </row>
    <row r="68" spans="1:13" ht="27">
      <c r="A68" s="31" t="s">
        <v>177</v>
      </c>
      <c r="B68" s="41" t="s">
        <v>154</v>
      </c>
      <c r="C68" s="50" t="s">
        <v>178</v>
      </c>
      <c r="D68" s="33" t="s">
        <v>179</v>
      </c>
      <c r="E68" s="47">
        <v>2</v>
      </c>
      <c r="F68" s="47">
        <v>32</v>
      </c>
      <c r="G68" s="47">
        <v>26</v>
      </c>
      <c r="H68" s="47"/>
      <c r="I68" s="47">
        <v>6</v>
      </c>
      <c r="J68" s="66"/>
      <c r="K68" s="66"/>
      <c r="L68" s="47">
        <v>5</v>
      </c>
      <c r="M68" s="57" t="s">
        <v>180</v>
      </c>
    </row>
    <row r="69" spans="1:13" ht="13.5">
      <c r="A69" s="31"/>
      <c r="B69" s="41" t="s">
        <v>154</v>
      </c>
      <c r="C69" s="50" t="s">
        <v>181</v>
      </c>
      <c r="D69" s="33" t="s">
        <v>182</v>
      </c>
      <c r="E69" s="47">
        <v>2</v>
      </c>
      <c r="F69" s="47">
        <v>32</v>
      </c>
      <c r="G69" s="47">
        <v>26</v>
      </c>
      <c r="H69" s="47"/>
      <c r="I69" s="47">
        <v>6</v>
      </c>
      <c r="J69" s="66"/>
      <c r="K69" s="66"/>
      <c r="L69" s="47">
        <v>5</v>
      </c>
      <c r="M69" s="88"/>
    </row>
    <row r="70" spans="1:13" ht="19.5" customHeight="1">
      <c r="A70" s="31"/>
      <c r="B70" s="41" t="s">
        <v>154</v>
      </c>
      <c r="C70" s="33" t="s">
        <v>183</v>
      </c>
      <c r="D70" s="33" t="s">
        <v>184</v>
      </c>
      <c r="E70" s="47">
        <v>2</v>
      </c>
      <c r="F70" s="47">
        <v>32</v>
      </c>
      <c r="G70" s="47"/>
      <c r="H70" s="47"/>
      <c r="I70" s="47"/>
      <c r="J70" s="66"/>
      <c r="K70" s="66"/>
      <c r="L70" s="47">
        <v>5</v>
      </c>
      <c r="M70" s="58"/>
    </row>
    <row r="71" spans="1:13" ht="13.5">
      <c r="A71" s="31"/>
      <c r="B71" s="41" t="s">
        <v>154</v>
      </c>
      <c r="C71" s="33" t="s">
        <v>185</v>
      </c>
      <c r="D71" s="33" t="s">
        <v>186</v>
      </c>
      <c r="E71" s="47">
        <v>2</v>
      </c>
      <c r="F71" s="47">
        <v>32</v>
      </c>
      <c r="G71" s="47"/>
      <c r="H71" s="47"/>
      <c r="I71" s="47"/>
      <c r="J71" s="66"/>
      <c r="K71" s="66"/>
      <c r="L71" s="47">
        <v>7</v>
      </c>
      <c r="M71" s="58"/>
    </row>
    <row r="72" spans="1:13" ht="19.5" customHeight="1">
      <c r="A72" s="31"/>
      <c r="B72" s="41" t="s">
        <v>154</v>
      </c>
      <c r="C72" s="50" t="s">
        <v>187</v>
      </c>
      <c r="D72" s="33" t="s">
        <v>188</v>
      </c>
      <c r="E72" s="47">
        <v>2</v>
      </c>
      <c r="F72" s="47">
        <v>32</v>
      </c>
      <c r="G72" s="47"/>
      <c r="H72" s="47"/>
      <c r="I72" s="47"/>
      <c r="J72" s="66"/>
      <c r="K72" s="66"/>
      <c r="L72" s="47">
        <v>7</v>
      </c>
      <c r="M72" s="58"/>
    </row>
    <row r="73" spans="1:13" ht="13.5">
      <c r="A73" s="31"/>
      <c r="B73" s="41" t="s">
        <v>154</v>
      </c>
      <c r="C73" s="50" t="s">
        <v>189</v>
      </c>
      <c r="D73" s="33" t="s">
        <v>190</v>
      </c>
      <c r="E73" s="47">
        <v>2</v>
      </c>
      <c r="F73" s="47">
        <v>32</v>
      </c>
      <c r="G73" s="47"/>
      <c r="H73" s="47"/>
      <c r="I73" s="47">
        <v>6</v>
      </c>
      <c r="J73" s="66"/>
      <c r="K73" s="66"/>
      <c r="L73" s="47">
        <v>7</v>
      </c>
      <c r="M73" s="58"/>
    </row>
    <row r="74" spans="1:13" ht="19.5" customHeight="1">
      <c r="A74" s="31"/>
      <c r="B74" s="69" t="s">
        <v>175</v>
      </c>
      <c r="C74" s="33"/>
      <c r="D74" s="33"/>
      <c r="E74" s="47">
        <v>6</v>
      </c>
      <c r="F74" s="47">
        <f>E74*16</f>
        <v>96</v>
      </c>
      <c r="G74" s="47"/>
      <c r="H74" s="47"/>
      <c r="I74" s="47"/>
      <c r="J74" s="66"/>
      <c r="K74" s="66"/>
      <c r="L74" s="47"/>
      <c r="M74" s="59"/>
    </row>
    <row r="75" spans="1:13" ht="19.5" customHeight="1">
      <c r="A75" s="31"/>
      <c r="B75" s="72" t="s">
        <v>191</v>
      </c>
      <c r="C75" s="72"/>
      <c r="D75" s="72"/>
      <c r="E75" s="71">
        <v>6</v>
      </c>
      <c r="F75" s="71">
        <v>96</v>
      </c>
      <c r="G75" s="47"/>
      <c r="H75" s="47"/>
      <c r="I75" s="47"/>
      <c r="J75" s="47"/>
      <c r="K75" s="47"/>
      <c r="L75" s="89"/>
      <c r="M75" s="90"/>
    </row>
    <row r="76" spans="1:13" ht="19.5" customHeight="1">
      <c r="A76" s="27" t="s">
        <v>192</v>
      </c>
      <c r="B76" s="27"/>
      <c r="C76" s="27"/>
      <c r="D76" s="27"/>
      <c r="E76" s="30">
        <f>E67+6</f>
        <v>20</v>
      </c>
      <c r="F76" s="44">
        <v>320</v>
      </c>
      <c r="G76" s="43"/>
      <c r="H76" s="43">
        <v>4</v>
      </c>
      <c r="I76" s="43"/>
      <c r="J76" s="43"/>
      <c r="K76" s="43"/>
      <c r="L76" s="63"/>
      <c r="M76" s="55"/>
    </row>
    <row r="77" spans="1:13" ht="19.5" customHeight="1">
      <c r="A77" s="31" t="s">
        <v>193</v>
      </c>
      <c r="B77" s="41" t="s">
        <v>146</v>
      </c>
      <c r="C77" s="41" t="s">
        <v>194</v>
      </c>
      <c r="D77" s="41" t="s">
        <v>195</v>
      </c>
      <c r="E77" s="47">
        <v>2</v>
      </c>
      <c r="F77" s="47">
        <v>32</v>
      </c>
      <c r="G77" s="47">
        <f>F77-H77</f>
        <v>32</v>
      </c>
      <c r="H77" s="47"/>
      <c r="I77" s="47"/>
      <c r="J77" s="47"/>
      <c r="K77" s="47">
        <v>32</v>
      </c>
      <c r="L77" s="47">
        <v>6</v>
      </c>
      <c r="M77" s="91" t="s">
        <v>196</v>
      </c>
    </row>
    <row r="78" spans="1:13" ht="27">
      <c r="A78" s="43"/>
      <c r="B78" s="41" t="s">
        <v>146</v>
      </c>
      <c r="C78" s="42" t="s">
        <v>197</v>
      </c>
      <c r="D78" s="41" t="s">
        <v>198</v>
      </c>
      <c r="E78" s="47">
        <v>2</v>
      </c>
      <c r="F78" s="47">
        <v>32</v>
      </c>
      <c r="G78" s="47">
        <v>16</v>
      </c>
      <c r="H78" s="47"/>
      <c r="I78" s="47">
        <v>16</v>
      </c>
      <c r="J78" s="47"/>
      <c r="K78" s="47">
        <v>32</v>
      </c>
      <c r="L78" s="47">
        <v>6</v>
      </c>
      <c r="M78" s="92"/>
    </row>
    <row r="79" spans="1:13" ht="13.5">
      <c r="A79" s="43"/>
      <c r="B79" s="41" t="s">
        <v>146</v>
      </c>
      <c r="C79" s="42" t="s">
        <v>199</v>
      </c>
      <c r="D79" s="41" t="s">
        <v>200</v>
      </c>
      <c r="E79" s="47">
        <v>2</v>
      </c>
      <c r="F79" s="47">
        <v>32</v>
      </c>
      <c r="G79" s="47">
        <v>32</v>
      </c>
      <c r="H79" s="47"/>
      <c r="I79" s="47"/>
      <c r="J79" s="47"/>
      <c r="K79" s="47">
        <v>32</v>
      </c>
      <c r="L79" s="47">
        <v>6</v>
      </c>
      <c r="M79" s="92"/>
    </row>
    <row r="80" spans="1:13" ht="19.5" customHeight="1">
      <c r="A80" s="43"/>
      <c r="B80" s="41" t="s">
        <v>146</v>
      </c>
      <c r="C80" s="42" t="s">
        <v>201</v>
      </c>
      <c r="D80" s="41" t="s">
        <v>202</v>
      </c>
      <c r="E80" s="47">
        <v>2</v>
      </c>
      <c r="F80" s="47">
        <v>32</v>
      </c>
      <c r="G80" s="47">
        <f>F80-H80</f>
        <v>32</v>
      </c>
      <c r="H80" s="47"/>
      <c r="I80" s="47"/>
      <c r="J80" s="47"/>
      <c r="K80" s="47">
        <v>32</v>
      </c>
      <c r="L80" s="47">
        <v>7</v>
      </c>
      <c r="M80" s="92"/>
    </row>
    <row r="81" spans="1:13" ht="24" customHeight="1">
      <c r="A81" s="43"/>
      <c r="B81" s="41" t="s">
        <v>146</v>
      </c>
      <c r="C81" s="42" t="s">
        <v>203</v>
      </c>
      <c r="D81" s="41" t="s">
        <v>204</v>
      </c>
      <c r="E81" s="47">
        <v>2</v>
      </c>
      <c r="F81" s="47">
        <v>32</v>
      </c>
      <c r="G81" s="47">
        <v>28</v>
      </c>
      <c r="H81" s="47">
        <v>4</v>
      </c>
      <c r="I81" s="47"/>
      <c r="J81" s="66"/>
      <c r="K81" s="66"/>
      <c r="L81" s="47">
        <v>7</v>
      </c>
      <c r="M81" s="92"/>
    </row>
    <row r="82" spans="1:13" ht="13.5">
      <c r="A82" s="43"/>
      <c r="B82" s="41" t="s">
        <v>146</v>
      </c>
      <c r="C82" s="42" t="s">
        <v>205</v>
      </c>
      <c r="D82" s="41" t="s">
        <v>206</v>
      </c>
      <c r="E82" s="47">
        <v>2</v>
      </c>
      <c r="F82" s="47">
        <v>32</v>
      </c>
      <c r="G82" s="47">
        <f>F82-H82</f>
        <v>32</v>
      </c>
      <c r="H82" s="47"/>
      <c r="I82" s="47"/>
      <c r="J82" s="47"/>
      <c r="K82" s="47">
        <v>32</v>
      </c>
      <c r="L82" s="47">
        <v>7</v>
      </c>
      <c r="M82" s="92"/>
    </row>
    <row r="83" spans="1:13" ht="19.5" customHeight="1">
      <c r="A83" s="43"/>
      <c r="B83" s="41" t="s">
        <v>146</v>
      </c>
      <c r="C83" s="42" t="s">
        <v>207</v>
      </c>
      <c r="D83" s="41" t="s">
        <v>208</v>
      </c>
      <c r="E83" s="47">
        <v>1</v>
      </c>
      <c r="F83" s="47">
        <v>16</v>
      </c>
      <c r="G83" s="47">
        <v>16</v>
      </c>
      <c r="H83" s="47"/>
      <c r="I83" s="47"/>
      <c r="J83" s="47"/>
      <c r="K83" s="47">
        <v>16</v>
      </c>
      <c r="L83" s="47">
        <v>7</v>
      </c>
      <c r="M83" s="92"/>
    </row>
    <row r="84" spans="1:13" ht="13.5">
      <c r="A84" s="43"/>
      <c r="B84" s="41" t="s">
        <v>146</v>
      </c>
      <c r="C84" s="41" t="s">
        <v>209</v>
      </c>
      <c r="D84" s="41" t="s">
        <v>210</v>
      </c>
      <c r="E84" s="47">
        <v>1</v>
      </c>
      <c r="F84" s="47">
        <v>16</v>
      </c>
      <c r="G84" s="47">
        <v>16</v>
      </c>
      <c r="H84" s="47"/>
      <c r="I84" s="47"/>
      <c r="J84" s="47"/>
      <c r="K84" s="47">
        <v>16</v>
      </c>
      <c r="L84" s="47">
        <v>7</v>
      </c>
      <c r="M84" s="92"/>
    </row>
    <row r="85" spans="1:13" ht="19.5" customHeight="1">
      <c r="A85" s="43"/>
      <c r="B85" s="69" t="s">
        <v>211</v>
      </c>
      <c r="C85" s="71"/>
      <c r="D85" s="69"/>
      <c r="E85" s="71">
        <v>9</v>
      </c>
      <c r="F85" s="71">
        <v>144</v>
      </c>
      <c r="G85" s="71">
        <v>128</v>
      </c>
      <c r="H85" s="71"/>
      <c r="I85" s="71">
        <v>16</v>
      </c>
      <c r="J85" s="71"/>
      <c r="K85" s="71">
        <v>144</v>
      </c>
      <c r="L85" s="71"/>
      <c r="M85" s="92"/>
    </row>
    <row r="86" spans="1:13" ht="30" customHeight="1">
      <c r="A86" s="43"/>
      <c r="B86" s="73"/>
      <c r="C86" s="37" t="s">
        <v>212</v>
      </c>
      <c r="D86" s="38" t="s">
        <v>213</v>
      </c>
      <c r="E86" s="74">
        <v>4</v>
      </c>
      <c r="F86" s="74"/>
      <c r="G86" s="74"/>
      <c r="H86" s="74"/>
      <c r="I86" s="74"/>
      <c r="J86" s="74"/>
      <c r="K86" s="74"/>
      <c r="L86" s="93" t="s">
        <v>214</v>
      </c>
      <c r="M86" s="92" t="s">
        <v>215</v>
      </c>
    </row>
    <row r="87" spans="1:13" ht="19.5" customHeight="1">
      <c r="A87" s="43"/>
      <c r="B87" s="75" t="s">
        <v>26</v>
      </c>
      <c r="C87" s="37" t="s">
        <v>216</v>
      </c>
      <c r="D87" s="38" t="s">
        <v>217</v>
      </c>
      <c r="E87" s="74">
        <v>2</v>
      </c>
      <c r="F87" s="74">
        <v>32</v>
      </c>
      <c r="G87" s="74">
        <v>32</v>
      </c>
      <c r="H87" s="74"/>
      <c r="I87" s="74"/>
      <c r="J87" s="74"/>
      <c r="K87" s="74"/>
      <c r="L87" s="74">
        <v>5</v>
      </c>
      <c r="M87" s="92"/>
    </row>
    <row r="88" spans="1:13" s="16" customFormat="1" ht="19.5" customHeight="1">
      <c r="A88" s="43"/>
      <c r="B88" s="27" t="s">
        <v>120</v>
      </c>
      <c r="C88" s="27"/>
      <c r="D88" s="27"/>
      <c r="E88" s="30">
        <f>15</f>
        <v>15</v>
      </c>
      <c r="F88" s="76"/>
      <c r="G88" s="30"/>
      <c r="H88" s="30"/>
      <c r="I88" s="30"/>
      <c r="J88" s="30"/>
      <c r="K88" s="30"/>
      <c r="L88" s="94"/>
      <c r="M88" s="51"/>
    </row>
    <row r="89" spans="1:13" ht="19.5" customHeight="1">
      <c r="A89" s="77" t="s">
        <v>218</v>
      </c>
      <c r="B89" s="75"/>
      <c r="C89" s="37" t="s">
        <v>219</v>
      </c>
      <c r="D89" s="38" t="s">
        <v>220</v>
      </c>
      <c r="E89" s="74">
        <v>1</v>
      </c>
      <c r="F89" s="74"/>
      <c r="G89" s="74"/>
      <c r="H89" s="74"/>
      <c r="I89" s="74"/>
      <c r="J89" s="74"/>
      <c r="K89" s="74"/>
      <c r="L89" s="95" t="s">
        <v>71</v>
      </c>
      <c r="M89" s="74"/>
    </row>
    <row r="90" spans="1:13" ht="19.5" customHeight="1">
      <c r="A90" s="78"/>
      <c r="B90" s="38"/>
      <c r="C90" s="37" t="s">
        <v>221</v>
      </c>
      <c r="D90" s="38" t="s">
        <v>222</v>
      </c>
      <c r="E90" s="74">
        <v>1</v>
      </c>
      <c r="F90" s="74"/>
      <c r="G90" s="74"/>
      <c r="H90" s="74"/>
      <c r="I90" s="74"/>
      <c r="J90" s="74"/>
      <c r="K90" s="74"/>
      <c r="L90" s="95" t="s">
        <v>71</v>
      </c>
      <c r="M90" s="74"/>
    </row>
    <row r="91" spans="1:13" ht="13.5">
      <c r="A91" s="78"/>
      <c r="B91" s="38"/>
      <c r="C91" s="37" t="s">
        <v>223</v>
      </c>
      <c r="D91" s="38" t="s">
        <v>224</v>
      </c>
      <c r="E91" s="74">
        <v>1</v>
      </c>
      <c r="F91" s="74"/>
      <c r="G91" s="74"/>
      <c r="H91" s="74"/>
      <c r="I91" s="74"/>
      <c r="J91" s="74"/>
      <c r="K91" s="74"/>
      <c r="L91" s="95" t="s">
        <v>71</v>
      </c>
      <c r="M91" s="74"/>
    </row>
    <row r="92" spans="1:13" ht="19.5" customHeight="1">
      <c r="A92" s="78"/>
      <c r="B92" s="75" t="s">
        <v>225</v>
      </c>
      <c r="C92" s="37" t="s">
        <v>226</v>
      </c>
      <c r="D92" s="38" t="s">
        <v>227</v>
      </c>
      <c r="E92" s="74">
        <v>3</v>
      </c>
      <c r="F92" s="74"/>
      <c r="G92" s="74"/>
      <c r="H92" s="74"/>
      <c r="I92" s="74"/>
      <c r="J92" s="74"/>
      <c r="K92" s="74"/>
      <c r="L92" s="95" t="s">
        <v>71</v>
      </c>
      <c r="M92" s="74"/>
    </row>
    <row r="93" spans="1:13" s="16" customFormat="1" ht="19.5" customHeight="1">
      <c r="A93" s="78"/>
      <c r="B93" s="27" t="s">
        <v>120</v>
      </c>
      <c r="C93" s="27"/>
      <c r="D93" s="27"/>
      <c r="E93" s="79">
        <v>6</v>
      </c>
      <c r="F93" s="79"/>
      <c r="G93" s="30"/>
      <c r="H93" s="30"/>
      <c r="I93" s="30"/>
      <c r="J93" s="30"/>
      <c r="K93" s="30"/>
      <c r="L93" s="94"/>
      <c r="M93" s="51"/>
    </row>
    <row r="94" spans="1:13" ht="19.5" customHeight="1">
      <c r="A94" s="80" t="s">
        <v>228</v>
      </c>
      <c r="B94" s="81" t="s">
        <v>229</v>
      </c>
      <c r="C94" s="81" t="s">
        <v>230</v>
      </c>
      <c r="D94" s="82" t="s">
        <v>231</v>
      </c>
      <c r="E94" s="66">
        <v>1</v>
      </c>
      <c r="F94" s="66"/>
      <c r="G94" s="47"/>
      <c r="H94" s="66"/>
      <c r="I94" s="66"/>
      <c r="J94" s="96" t="s">
        <v>232</v>
      </c>
      <c r="K94" s="43"/>
      <c r="L94" s="47">
        <v>2</v>
      </c>
      <c r="M94" s="55"/>
    </row>
    <row r="95" spans="1:13" ht="19.5" customHeight="1">
      <c r="A95" s="83"/>
      <c r="B95" s="81" t="s">
        <v>233</v>
      </c>
      <c r="C95" s="81" t="s">
        <v>234</v>
      </c>
      <c r="D95" s="82" t="s">
        <v>235</v>
      </c>
      <c r="E95" s="66">
        <v>4</v>
      </c>
      <c r="F95" s="66"/>
      <c r="G95" s="47"/>
      <c r="H95" s="66"/>
      <c r="I95" s="66"/>
      <c r="J95" s="96" t="s">
        <v>236</v>
      </c>
      <c r="K95" s="43"/>
      <c r="L95" s="47">
        <v>3</v>
      </c>
      <c r="M95" s="55"/>
    </row>
    <row r="96" spans="1:13" ht="19.5" customHeight="1">
      <c r="A96" s="83"/>
      <c r="B96" s="81" t="s">
        <v>233</v>
      </c>
      <c r="C96" s="81" t="s">
        <v>237</v>
      </c>
      <c r="D96" s="82" t="s">
        <v>238</v>
      </c>
      <c r="E96" s="66">
        <v>2</v>
      </c>
      <c r="F96" s="66"/>
      <c r="G96" s="47"/>
      <c r="H96" s="66"/>
      <c r="I96" s="66"/>
      <c r="J96" s="96" t="s">
        <v>239</v>
      </c>
      <c r="K96" s="43"/>
      <c r="L96" s="47">
        <v>4</v>
      </c>
      <c r="M96" s="55"/>
    </row>
    <row r="97" spans="1:13" ht="13.5">
      <c r="A97" s="83"/>
      <c r="B97" s="81" t="s">
        <v>122</v>
      </c>
      <c r="C97" s="81" t="s">
        <v>240</v>
      </c>
      <c r="D97" s="82" t="s">
        <v>241</v>
      </c>
      <c r="E97" s="66">
        <v>1</v>
      </c>
      <c r="F97" s="66"/>
      <c r="G97" s="47"/>
      <c r="H97" s="66"/>
      <c r="I97" s="66"/>
      <c r="J97" s="96" t="s">
        <v>232</v>
      </c>
      <c r="K97" s="43"/>
      <c r="L97" s="47">
        <v>2</v>
      </c>
      <c r="M97" s="55"/>
    </row>
    <row r="98" spans="1:13" ht="24.75" customHeight="1">
      <c r="A98" s="83"/>
      <c r="B98" s="81" t="s">
        <v>122</v>
      </c>
      <c r="C98" s="81" t="s">
        <v>242</v>
      </c>
      <c r="D98" s="82" t="s">
        <v>243</v>
      </c>
      <c r="E98" s="66">
        <v>1</v>
      </c>
      <c r="F98" s="66"/>
      <c r="G98" s="47"/>
      <c r="H98" s="66"/>
      <c r="I98" s="66"/>
      <c r="J98" s="96" t="s">
        <v>232</v>
      </c>
      <c r="K98" s="43"/>
      <c r="L98" s="47">
        <v>3</v>
      </c>
      <c r="M98" s="55"/>
    </row>
    <row r="99" spans="1:13" ht="27">
      <c r="A99" s="83"/>
      <c r="B99" s="81" t="s">
        <v>122</v>
      </c>
      <c r="C99" s="81" t="s">
        <v>244</v>
      </c>
      <c r="D99" s="82" t="s">
        <v>245</v>
      </c>
      <c r="E99" s="66">
        <v>2</v>
      </c>
      <c r="F99" s="66"/>
      <c r="G99" s="47"/>
      <c r="H99" s="66"/>
      <c r="I99" s="66"/>
      <c r="J99" s="96" t="s">
        <v>239</v>
      </c>
      <c r="K99" s="43"/>
      <c r="L99" s="47">
        <v>4</v>
      </c>
      <c r="M99" s="55"/>
    </row>
    <row r="100" spans="1:13" s="19" customFormat="1" ht="27">
      <c r="A100" s="84"/>
      <c r="B100" s="41" t="s">
        <v>154</v>
      </c>
      <c r="C100" s="81" t="s">
        <v>246</v>
      </c>
      <c r="D100" s="33" t="s">
        <v>247</v>
      </c>
      <c r="E100" s="66">
        <v>3</v>
      </c>
      <c r="F100" s="66"/>
      <c r="G100" s="47"/>
      <c r="H100" s="66"/>
      <c r="I100" s="66"/>
      <c r="J100" s="96" t="s">
        <v>248</v>
      </c>
      <c r="K100" s="66"/>
      <c r="L100" s="47">
        <v>6</v>
      </c>
      <c r="M100" s="57"/>
    </row>
    <row r="101" spans="1:13" s="19" customFormat="1" ht="13.5">
      <c r="A101" s="84"/>
      <c r="B101" s="41" t="s">
        <v>154</v>
      </c>
      <c r="C101" s="81" t="s">
        <v>249</v>
      </c>
      <c r="D101" s="33" t="s">
        <v>250</v>
      </c>
      <c r="E101" s="66">
        <v>3</v>
      </c>
      <c r="F101" s="66"/>
      <c r="G101" s="47"/>
      <c r="H101" s="66"/>
      <c r="I101" s="66"/>
      <c r="J101" s="96" t="s">
        <v>251</v>
      </c>
      <c r="K101" s="66"/>
      <c r="L101" s="47">
        <v>7</v>
      </c>
      <c r="M101" s="58"/>
    </row>
    <row r="102" spans="1:13" s="19" customFormat="1" ht="19.5" customHeight="1">
      <c r="A102" s="84"/>
      <c r="B102" s="41" t="s">
        <v>154</v>
      </c>
      <c r="C102" s="81" t="s">
        <v>252</v>
      </c>
      <c r="D102" s="33" t="s">
        <v>253</v>
      </c>
      <c r="E102" s="66">
        <v>2</v>
      </c>
      <c r="F102" s="66"/>
      <c r="G102" s="47"/>
      <c r="H102" s="66"/>
      <c r="I102" s="66"/>
      <c r="J102" s="96" t="s">
        <v>254</v>
      </c>
      <c r="K102" s="66"/>
      <c r="L102" s="47">
        <v>7</v>
      </c>
      <c r="M102" s="58"/>
    </row>
    <row r="103" spans="1:13" s="19" customFormat="1" ht="13.5">
      <c r="A103" s="84"/>
      <c r="B103" s="41" t="s">
        <v>154</v>
      </c>
      <c r="C103" s="81" t="s">
        <v>255</v>
      </c>
      <c r="D103" s="33" t="s">
        <v>256</v>
      </c>
      <c r="E103" s="66">
        <v>4</v>
      </c>
      <c r="F103" s="66"/>
      <c r="G103" s="47"/>
      <c r="H103" s="66"/>
      <c r="I103" s="66"/>
      <c r="J103" s="96" t="s">
        <v>257</v>
      </c>
      <c r="K103" s="66"/>
      <c r="L103" s="47">
        <v>7</v>
      </c>
      <c r="M103" s="58"/>
    </row>
    <row r="104" spans="1:13" s="19" customFormat="1" ht="13.5">
      <c r="A104" s="85"/>
      <c r="B104" s="41" t="s">
        <v>154</v>
      </c>
      <c r="C104" s="81" t="s">
        <v>258</v>
      </c>
      <c r="D104" s="82" t="s">
        <v>259</v>
      </c>
      <c r="E104" s="66">
        <v>14</v>
      </c>
      <c r="F104" s="66"/>
      <c r="G104" s="47"/>
      <c r="H104" s="66"/>
      <c r="I104" s="66"/>
      <c r="J104" s="96" t="s">
        <v>260</v>
      </c>
      <c r="K104" s="47"/>
      <c r="L104" s="47">
        <v>8</v>
      </c>
      <c r="M104" s="97"/>
    </row>
    <row r="105" spans="1:13" s="20" customFormat="1" ht="19.5" customHeight="1">
      <c r="A105" s="86"/>
      <c r="B105" s="27" t="s">
        <v>120</v>
      </c>
      <c r="C105" s="27"/>
      <c r="D105" s="27"/>
      <c r="E105" s="79">
        <f>SUM(E94:E104)</f>
        <v>37</v>
      </c>
      <c r="F105" s="79"/>
      <c r="G105" s="30"/>
      <c r="H105" s="30"/>
      <c r="I105" s="30"/>
      <c r="J105" s="30"/>
      <c r="K105" s="30"/>
      <c r="L105" s="40"/>
      <c r="M105" s="51"/>
    </row>
    <row r="106" spans="1:13" s="20" customFormat="1" ht="19.5" customHeight="1">
      <c r="A106" s="27" t="s">
        <v>261</v>
      </c>
      <c r="B106" s="27"/>
      <c r="C106" s="27"/>
      <c r="D106" s="27"/>
      <c r="E106" s="30">
        <f>E43+E58+E76+E88+E105+E93</f>
        <v>176</v>
      </c>
      <c r="F106" s="30"/>
      <c r="G106" s="30"/>
      <c r="H106" s="30"/>
      <c r="I106" s="30"/>
      <c r="J106" s="30"/>
      <c r="K106" s="30"/>
      <c r="L106" s="40"/>
      <c r="M106" s="51"/>
    </row>
  </sheetData>
  <sheetProtection/>
  <autoFilter ref="L1:L106"/>
  <mergeCells count="37">
    <mergeCell ref="G1:K1"/>
    <mergeCell ref="B23:D23"/>
    <mergeCell ref="B42:D42"/>
    <mergeCell ref="A43:D43"/>
    <mergeCell ref="A58:D58"/>
    <mergeCell ref="B67:D67"/>
    <mergeCell ref="B75:D75"/>
    <mergeCell ref="A76:D76"/>
    <mergeCell ref="B88:D88"/>
    <mergeCell ref="B93:D93"/>
    <mergeCell ref="B105:D105"/>
    <mergeCell ref="A106:D106"/>
    <mergeCell ref="A1:A2"/>
    <mergeCell ref="A3:A23"/>
    <mergeCell ref="A24:A42"/>
    <mergeCell ref="A44:A57"/>
    <mergeCell ref="A59:A67"/>
    <mergeCell ref="A68:A74"/>
    <mergeCell ref="A77:A88"/>
    <mergeCell ref="A89:A93"/>
    <mergeCell ref="A94:A103"/>
    <mergeCell ref="B1:B2"/>
    <mergeCell ref="C1:C2"/>
    <mergeCell ref="D1:D2"/>
    <mergeCell ref="E1:E2"/>
    <mergeCell ref="F1:F2"/>
    <mergeCell ref="L1:L2"/>
    <mergeCell ref="M1:M2"/>
    <mergeCell ref="M24:M27"/>
    <mergeCell ref="M28:M35"/>
    <mergeCell ref="M36:M39"/>
    <mergeCell ref="M40:M41"/>
    <mergeCell ref="M55:M57"/>
    <mergeCell ref="M59:M66"/>
    <mergeCell ref="M68:M74"/>
    <mergeCell ref="M77:M85"/>
    <mergeCell ref="M100:M103"/>
  </mergeCells>
  <printOptions/>
  <pageMargins left="0.3145833333333333" right="0.275" top="0.5118055555555555" bottom="0.5506944444444445" header="0.275" footer="0.3145833333333333"/>
  <pageSetup fitToHeight="0" fitToWidth="1" horizontalDpi="600" verticalDpi="600" orientation="portrait" paperSize="9" scale="69"/>
  <headerFooter>
    <oddHeader>&amp;C&amp;"华光大黑_CNKI"&amp;18&amp;B能源与动力工程专业英文授课留学本科生培养计划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" sqref="A1:H10"/>
    </sheetView>
  </sheetViews>
  <sheetFormatPr defaultColWidth="8.8515625" defaultRowHeight="15"/>
  <cols>
    <col min="1" max="1" width="19.00390625" style="3" customWidth="1"/>
    <col min="2" max="4" width="8.8515625" style="3" customWidth="1"/>
    <col min="5" max="5" width="12.28125" style="3" customWidth="1"/>
    <col min="6" max="6" width="8.8515625" style="3" customWidth="1"/>
    <col min="7" max="7" width="12.421875" style="3" customWidth="1"/>
    <col min="8" max="16384" width="8.8515625" style="3" customWidth="1"/>
  </cols>
  <sheetData>
    <row r="1" spans="1:8" s="1" customFormat="1" ht="44.25" customHeight="1">
      <c r="A1" s="4" t="s">
        <v>262</v>
      </c>
      <c r="B1" s="5"/>
      <c r="C1" s="5"/>
      <c r="D1" s="5"/>
      <c r="E1" s="5"/>
      <c r="F1" s="5"/>
      <c r="G1" s="5"/>
      <c r="H1" s="5"/>
    </row>
    <row r="2" spans="1:8" s="1" customFormat="1" ht="18.75" customHeight="1">
      <c r="A2" s="6" t="s">
        <v>263</v>
      </c>
      <c r="B2" s="6" t="s">
        <v>264</v>
      </c>
      <c r="C2" s="5" t="s">
        <v>265</v>
      </c>
      <c r="D2" s="5"/>
      <c r="E2" s="7" t="s">
        <v>266</v>
      </c>
      <c r="F2" s="8"/>
      <c r="G2" s="8"/>
      <c r="H2" s="9"/>
    </row>
    <row r="3" spans="1:8" s="1" customFormat="1" ht="21.75" customHeight="1">
      <c r="A3" s="10"/>
      <c r="B3" s="10"/>
      <c r="C3" s="5" t="s">
        <v>267</v>
      </c>
      <c r="D3" s="5" t="s">
        <v>268</v>
      </c>
      <c r="E3" s="5" t="s">
        <v>269</v>
      </c>
      <c r="F3" s="5" t="s">
        <v>270</v>
      </c>
      <c r="G3" s="5" t="s">
        <v>271</v>
      </c>
      <c r="H3" s="5" t="s">
        <v>270</v>
      </c>
    </row>
    <row r="4" spans="1:8" s="2" customFormat="1" ht="15.75">
      <c r="A4" s="11" t="s">
        <v>272</v>
      </c>
      <c r="B4" s="11">
        <f>E4+G4</f>
        <v>60.5</v>
      </c>
      <c r="C4" s="11">
        <f>'课程设置及学时分配表'!F23+'课程设置及学时分配表'!F42</f>
        <v>1642</v>
      </c>
      <c r="D4" s="11" t="s">
        <v>273</v>
      </c>
      <c r="E4" s="11">
        <f>'课程设置及学时分配表'!E23</f>
        <v>56.5</v>
      </c>
      <c r="F4" s="12">
        <f>E4/B4</f>
        <v>0.9338842975206612</v>
      </c>
      <c r="G4" s="11">
        <f>'课程设置及学时分配表'!E42</f>
        <v>4</v>
      </c>
      <c r="H4" s="12">
        <f>G4/B4</f>
        <v>0.06611570247933884</v>
      </c>
    </row>
    <row r="5" spans="1:8" s="2" customFormat="1" ht="15.75">
      <c r="A5" s="11" t="s">
        <v>274</v>
      </c>
      <c r="B5" s="11">
        <v>37.5</v>
      </c>
      <c r="C5" s="11">
        <v>624</v>
      </c>
      <c r="D5" s="13" t="s">
        <v>273</v>
      </c>
      <c r="E5" s="11">
        <v>37.5</v>
      </c>
      <c r="F5" s="14">
        <f>E5/B5</f>
        <v>1</v>
      </c>
      <c r="G5" s="11">
        <v>0</v>
      </c>
      <c r="H5" s="11">
        <f>G5/B5</f>
        <v>0</v>
      </c>
    </row>
    <row r="6" spans="1:8" s="2" customFormat="1" ht="15.75">
      <c r="A6" s="11" t="s">
        <v>275</v>
      </c>
      <c r="B6" s="11">
        <v>20</v>
      </c>
      <c r="C6" s="11">
        <v>320</v>
      </c>
      <c r="D6" s="13" t="s">
        <v>273</v>
      </c>
      <c r="E6" s="11">
        <v>14</v>
      </c>
      <c r="F6" s="14">
        <f>E6/B6</f>
        <v>0.7</v>
      </c>
      <c r="G6" s="11">
        <v>6</v>
      </c>
      <c r="H6" s="14">
        <f>G6/B6</f>
        <v>0.3</v>
      </c>
    </row>
    <row r="7" spans="1:8" s="2" customFormat="1" ht="15.75">
      <c r="A7" s="11" t="s">
        <v>276</v>
      </c>
      <c r="B7" s="11">
        <f>'课程设置及学时分配表'!E88</f>
        <v>15</v>
      </c>
      <c r="C7" s="11">
        <f>B7*16</f>
        <v>240</v>
      </c>
      <c r="D7" s="11" t="s">
        <v>273</v>
      </c>
      <c r="E7" s="11"/>
      <c r="F7" s="11"/>
      <c r="G7" s="11">
        <v>15</v>
      </c>
      <c r="H7" s="14">
        <f>G7/B7</f>
        <v>1</v>
      </c>
    </row>
    <row r="8" spans="1:8" s="2" customFormat="1" ht="15.75">
      <c r="A8" s="15" t="s">
        <v>218</v>
      </c>
      <c r="B8" s="11">
        <f>'课程设置及学时分配表'!E93</f>
        <v>6</v>
      </c>
      <c r="C8" s="11"/>
      <c r="D8" s="11"/>
      <c r="E8" s="11"/>
      <c r="F8" s="11"/>
      <c r="G8" s="11">
        <v>6</v>
      </c>
      <c r="H8" s="14">
        <f>G8/B8</f>
        <v>1</v>
      </c>
    </row>
    <row r="9" spans="1:8" s="2" customFormat="1" ht="15.75">
      <c r="A9" s="11" t="s">
        <v>277</v>
      </c>
      <c r="B9" s="11">
        <v>37</v>
      </c>
      <c r="C9" s="13"/>
      <c r="D9" s="11">
        <v>37</v>
      </c>
      <c r="E9" s="11">
        <v>37</v>
      </c>
      <c r="F9" s="14">
        <f>E9/B9</f>
        <v>1</v>
      </c>
      <c r="G9" s="11"/>
      <c r="H9" s="11"/>
    </row>
    <row r="10" spans="1:8" s="2" customFormat="1" ht="15.75">
      <c r="A10" s="11" t="s">
        <v>278</v>
      </c>
      <c r="B10" s="11">
        <f>SUM(B4:B9)</f>
        <v>176</v>
      </c>
      <c r="C10" s="11">
        <f>SUM(C4:C9)</f>
        <v>2826</v>
      </c>
      <c r="D10" s="11"/>
      <c r="E10" s="11">
        <f>SUM(E4:E9)</f>
        <v>145</v>
      </c>
      <c r="F10" s="14">
        <f>E10/B10</f>
        <v>0.8238636363636364</v>
      </c>
      <c r="G10" s="11">
        <f>SUM(G4:G9)</f>
        <v>31</v>
      </c>
      <c r="H10" s="14">
        <f>G10/B10</f>
        <v>0.17613636363636365</v>
      </c>
    </row>
  </sheetData>
  <sheetProtection/>
  <mergeCells count="5">
    <mergeCell ref="A1:H1"/>
    <mergeCell ref="C2:D2"/>
    <mergeCell ref="E2:H2"/>
    <mergeCell ref="A2:A3"/>
    <mergeCell ref="B2:B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栋</cp:lastModifiedBy>
  <dcterms:created xsi:type="dcterms:W3CDTF">2006-09-13T11:21:51Z</dcterms:created>
  <dcterms:modified xsi:type="dcterms:W3CDTF">2022-04-15T02:12:59Z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A119A52109304D8092CB2FE227CC063B</vt:lpwstr>
  </property>
  <property fmtid="{D5CDD505-2E9C-101B-9397-08002B2CF9AE}" pid="4" name="KSOProductBuildV">
    <vt:lpwstr>2052-11.1.0.11365</vt:lpwstr>
  </property>
</Properties>
</file>