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9200" windowHeight="11640" activeTab="0"/>
  </bookViews>
  <sheets>
    <sheet name="课程设置及学时分配表" sheetId="1" r:id="rId1"/>
    <sheet name="课内课程学分、学时分配表" sheetId="2" r:id="rId2"/>
  </sheets>
  <definedNames/>
  <calcPr fullCalcOnLoad="1"/>
</workbook>
</file>

<file path=xl/sharedStrings.xml><?xml version="1.0" encoding="utf-8"?>
<sst xmlns="http://schemas.openxmlformats.org/spreadsheetml/2006/main" count="630" uniqueCount="470">
  <si>
    <t>小计</t>
  </si>
  <si>
    <t>Information Retrieval</t>
  </si>
  <si>
    <t>经济管理类</t>
  </si>
  <si>
    <t>线性代数</t>
  </si>
  <si>
    <t>Linear Algebra</t>
  </si>
  <si>
    <t xml:space="preserve">概率统计                              </t>
  </si>
  <si>
    <t>Probability and Statistics</t>
  </si>
  <si>
    <t>College Physics A-I</t>
  </si>
  <si>
    <t>College Physics A-II</t>
  </si>
  <si>
    <t>College Physics Experiment A-I</t>
  </si>
  <si>
    <t>College Physics Experiment A-II</t>
  </si>
  <si>
    <t>Engineering Chemistry</t>
  </si>
  <si>
    <t>化学化工学院</t>
  </si>
  <si>
    <t>Advanced Mathematics A-II</t>
  </si>
  <si>
    <t>Advanced Mathematics A-I</t>
  </si>
  <si>
    <t>综合汉语（I）</t>
  </si>
  <si>
    <t>综合汉语（II）</t>
  </si>
  <si>
    <t>综合汉语（III）</t>
  </si>
  <si>
    <t>综合汉语（IV）</t>
  </si>
  <si>
    <t>大类基础必修</t>
  </si>
  <si>
    <t>人文艺术类</t>
  </si>
  <si>
    <t>综合教育类</t>
  </si>
  <si>
    <t>创新创业教育类</t>
  </si>
  <si>
    <t>2-7</t>
  </si>
  <si>
    <t>Economics and Management</t>
  </si>
  <si>
    <t>Humanities and Arts</t>
  </si>
  <si>
    <t>Comprehensive Education</t>
  </si>
  <si>
    <t>Innovation and Entrepreneurship Education</t>
  </si>
  <si>
    <t>汉语进阶课程</t>
  </si>
  <si>
    <t>Advanced Chinese</t>
  </si>
  <si>
    <t>学术研讨等社团活动</t>
  </si>
  <si>
    <t>Academic Activities</t>
  </si>
  <si>
    <t>社会实践活动</t>
  </si>
  <si>
    <t>Social Activities</t>
  </si>
  <si>
    <t>专业技能培训、比赛</t>
  </si>
  <si>
    <t>Professional Skills Training and Competition</t>
  </si>
  <si>
    <t>创新创业</t>
  </si>
  <si>
    <t>Innovation and Entrepreneurship</t>
  </si>
  <si>
    <t>素质拓展</t>
  </si>
  <si>
    <t>开课学院</t>
  </si>
  <si>
    <t>课程名称（中文）</t>
  </si>
  <si>
    <t>工程化学</t>
  </si>
  <si>
    <t xml:space="preserve">高等数学A（I） </t>
  </si>
  <si>
    <t>大学物理A（I）</t>
  </si>
  <si>
    <t>大学物理实验A（I）</t>
  </si>
  <si>
    <t>入学教育</t>
  </si>
  <si>
    <t>中国概况</t>
  </si>
  <si>
    <t>文献检索</t>
  </si>
  <si>
    <t>语言文化中心</t>
  </si>
  <si>
    <t>高等数学A（II）</t>
  </si>
  <si>
    <t>大学物理A（II）</t>
  </si>
  <si>
    <t>大学物理实验A（II）</t>
  </si>
  <si>
    <t>Fundamental to Programming</t>
  </si>
  <si>
    <t>课程性质</t>
  </si>
  <si>
    <t>实践</t>
  </si>
  <si>
    <t>课外</t>
  </si>
  <si>
    <t>通识教育必修</t>
  </si>
  <si>
    <t>海外教育学院</t>
  </si>
  <si>
    <t>Orientation Education</t>
  </si>
  <si>
    <t>外国语学院</t>
  </si>
  <si>
    <t>Intercultural Communication</t>
  </si>
  <si>
    <t>图书馆</t>
  </si>
  <si>
    <t>Comprehensive Chinese-II</t>
  </si>
  <si>
    <t>Comprehensive Chinese-IV</t>
  </si>
  <si>
    <t>计算机科学与通信工程学院</t>
  </si>
  <si>
    <t>理学院</t>
  </si>
  <si>
    <t>医学院</t>
  </si>
  <si>
    <t>小计</t>
  </si>
  <si>
    <t>合计</t>
  </si>
  <si>
    <t>专业课程必修</t>
  </si>
  <si>
    <t>专业课程选修</t>
  </si>
  <si>
    <t>自主研学创新</t>
  </si>
  <si>
    <t>Speciality Chinese-I</t>
  </si>
  <si>
    <t>Speciality Chinese-II</t>
  </si>
  <si>
    <t>从其他专业提供的专业课程选修</t>
  </si>
  <si>
    <t>跨学科课程</t>
  </si>
  <si>
    <t>Interdisciplinary courses</t>
  </si>
  <si>
    <t>5-7</t>
  </si>
  <si>
    <t>程序设计（C 语言）</t>
  </si>
  <si>
    <t>4</t>
  </si>
  <si>
    <t>5</t>
  </si>
  <si>
    <t>电工电子学A(I)</t>
  </si>
  <si>
    <t>Electrotechnics &amp; Electronics A(I)</t>
  </si>
  <si>
    <t>流体力学</t>
  </si>
  <si>
    <t>Fluid Dynamics</t>
  </si>
  <si>
    <t>机械工程（9学分）</t>
  </si>
  <si>
    <t>工程材料</t>
  </si>
  <si>
    <t>Engineering Materials</t>
  </si>
  <si>
    <t>传热学基础</t>
  </si>
  <si>
    <t>Fundamentals of Heat Transfer Theory</t>
  </si>
  <si>
    <t>Tolerance and Test Techniques</t>
  </si>
  <si>
    <t>小  计</t>
  </si>
  <si>
    <t>Electrotechnics &amp; Electronics A(II)</t>
  </si>
  <si>
    <t>流体机械（9学分）</t>
  </si>
  <si>
    <t>Engineering Thermodynamics</t>
  </si>
  <si>
    <t xml:space="preserve">Heat Transfer </t>
  </si>
  <si>
    <t>Sensors and Measurement Technologies</t>
  </si>
  <si>
    <t>Manufacturing Engineering and Technology</t>
  </si>
  <si>
    <t xml:space="preserve">Experimental Techniques for Fluid Machinery </t>
  </si>
  <si>
    <t>Fundamental Control of Energy and Power Engineering</t>
  </si>
  <si>
    <t>Numerical Simulation of the Internal Flow in Impeller Pump</t>
  </si>
  <si>
    <t xml:space="preserve">Fundamentals of Pump Strength Calculation </t>
  </si>
  <si>
    <t>流体机械（14学分）</t>
  </si>
  <si>
    <t>物理化学</t>
  </si>
  <si>
    <t>Physical Chemistry</t>
  </si>
  <si>
    <t>工程有限元分析</t>
  </si>
  <si>
    <t>Finite Element Numerical Analysis for Engineering</t>
  </si>
  <si>
    <t>机械CAD</t>
  </si>
  <si>
    <t>Mechanics CAD</t>
  </si>
  <si>
    <t>数控原理及编程技术</t>
  </si>
  <si>
    <t>Numerical Control Principles &amp; Programming Techniques</t>
  </si>
  <si>
    <t>冲压工艺与模具设计</t>
  </si>
  <si>
    <t>Stamping Process and Mould Design</t>
  </si>
  <si>
    <t>机械振动基础</t>
  </si>
  <si>
    <t>Foundation of Mechanical Vibration</t>
  </si>
  <si>
    <t>塑料成型工艺与模具</t>
  </si>
  <si>
    <t>Plastic Molding Process and Mould Design</t>
  </si>
  <si>
    <t>压铸工艺及模具设计</t>
  </si>
  <si>
    <t>Extrusion Process and Mould Design</t>
  </si>
  <si>
    <t>机械运动控制技术</t>
  </si>
  <si>
    <t>Mechanical Motion Control Technology</t>
  </si>
  <si>
    <t>机械工程（选修6学分）</t>
  </si>
  <si>
    <t xml:space="preserve">Cavitation Fundamentals in Centrifugal Pumps </t>
  </si>
  <si>
    <t>Hydro Energy Systems</t>
  </si>
  <si>
    <t>流体机械（选修6学分）</t>
  </si>
  <si>
    <t>Polymer Materials</t>
  </si>
  <si>
    <t>Composite Materials</t>
  </si>
  <si>
    <t>New Energy Materials</t>
  </si>
  <si>
    <t>Introduction to Modeling and Simulation</t>
  </si>
  <si>
    <t>Materials for Biomedical Applications</t>
  </si>
  <si>
    <t>Nanoscale Materials</t>
  </si>
  <si>
    <t>机械优化设计</t>
  </si>
  <si>
    <t>Mecnanical Optimum Design</t>
  </si>
  <si>
    <t>机器人工程</t>
  </si>
  <si>
    <t>Robots Engineering</t>
  </si>
  <si>
    <t>Precision and Laser Processing</t>
  </si>
  <si>
    <t>先进制造技术</t>
  </si>
  <si>
    <t>Modern Manufacturing Technology</t>
  </si>
  <si>
    <t>数字化设计与制造技术</t>
  </si>
  <si>
    <t>Numerical Design &amp; Manufacturing Technique</t>
  </si>
  <si>
    <t>质量管理与控制</t>
  </si>
  <si>
    <t>Quality Management and Control</t>
  </si>
  <si>
    <t>Microelectromechanical System(MEMS)</t>
  </si>
  <si>
    <t>现代功能材料</t>
  </si>
  <si>
    <t>Modern Functional Materials</t>
  </si>
  <si>
    <t>6</t>
  </si>
  <si>
    <t>Basic Engineering Training I</t>
  </si>
  <si>
    <t>1周</t>
  </si>
  <si>
    <t>Basic Engineering Training II</t>
  </si>
  <si>
    <t>4周</t>
  </si>
  <si>
    <t>Basic Engineering Training III</t>
  </si>
  <si>
    <t>2周</t>
  </si>
  <si>
    <t>Course Design for Engineering Graphics</t>
  </si>
  <si>
    <t>小计</t>
  </si>
  <si>
    <t>分专业基础必修</t>
  </si>
  <si>
    <t>大类实践环节必修</t>
  </si>
  <si>
    <t>Graduation Design (Thesis)</t>
  </si>
  <si>
    <t>16周</t>
  </si>
  <si>
    <t>各专业</t>
  </si>
  <si>
    <t>Couse Design for Equipment 
Automation and Transmission Control</t>
  </si>
  <si>
    <t>Course Design for Manufacturing Engineering and Technology
Engineering Graphics</t>
  </si>
  <si>
    <t>3周</t>
  </si>
  <si>
    <t>Integrated Technical Practice</t>
  </si>
  <si>
    <t>Production Practice</t>
  </si>
  <si>
    <t xml:space="preserve"> Fluid Machinery Integrated Technical Practice</t>
  </si>
  <si>
    <t>材料学院</t>
  </si>
  <si>
    <t>计算方法</t>
  </si>
  <si>
    <t>/</t>
  </si>
  <si>
    <r>
      <rPr>
        <b/>
        <sz val="10.5"/>
        <color indexed="8"/>
        <rFont val="宋体"/>
        <family val="0"/>
      </rPr>
      <t>课程名称（英文）</t>
    </r>
  </si>
  <si>
    <r>
      <rPr>
        <b/>
        <sz val="10.5"/>
        <color indexed="8"/>
        <rFont val="宋体"/>
        <family val="0"/>
      </rPr>
      <t>总学分</t>
    </r>
  </si>
  <si>
    <r>
      <rPr>
        <b/>
        <sz val="10.5"/>
        <color indexed="8"/>
        <rFont val="宋体"/>
        <family val="0"/>
      </rPr>
      <t>总学时</t>
    </r>
  </si>
  <si>
    <r>
      <rPr>
        <b/>
        <sz val="10.5"/>
        <color indexed="8"/>
        <rFont val="宋体"/>
        <family val="0"/>
      </rPr>
      <t>各环节学时分配</t>
    </r>
  </si>
  <si>
    <r>
      <rPr>
        <b/>
        <sz val="10.5"/>
        <color indexed="8"/>
        <rFont val="宋体"/>
        <family val="0"/>
      </rPr>
      <t>建议修读学期</t>
    </r>
  </si>
  <si>
    <r>
      <rPr>
        <b/>
        <sz val="10.5"/>
        <color indexed="8"/>
        <rFont val="宋体"/>
        <family val="0"/>
      </rPr>
      <t>课堂教学</t>
    </r>
  </si>
  <si>
    <r>
      <rPr>
        <b/>
        <sz val="10.5"/>
        <color indexed="8"/>
        <rFont val="宋体"/>
        <family val="0"/>
      </rPr>
      <t>实验</t>
    </r>
  </si>
  <si>
    <r>
      <rPr>
        <b/>
        <sz val="10.5"/>
        <color indexed="8"/>
        <rFont val="宋体"/>
        <family val="0"/>
      </rPr>
      <t>上机</t>
    </r>
  </si>
  <si>
    <r>
      <t>Overview of China</t>
    </r>
    <r>
      <rPr>
        <sz val="10.5"/>
        <color indexed="8"/>
        <rFont val="Times New Roman"/>
        <family val="1"/>
      </rPr>
      <t xml:space="preserve"> </t>
    </r>
  </si>
  <si>
    <r>
      <t>Comprehensive Chinese-</t>
    </r>
    <r>
      <rPr>
        <sz val="10.5"/>
        <color indexed="8"/>
        <rFont val="宋体"/>
        <family val="0"/>
      </rPr>
      <t>Ⅰ</t>
    </r>
  </si>
  <si>
    <r>
      <t>Comprehensive Chinese-</t>
    </r>
    <r>
      <rPr>
        <sz val="10.5"/>
        <rFont val="宋体"/>
        <family val="0"/>
      </rPr>
      <t>Ⅲ</t>
    </r>
  </si>
  <si>
    <r>
      <rPr>
        <sz val="10.5"/>
        <rFont val="宋体"/>
        <family val="0"/>
      </rPr>
      <t>机械工程学院</t>
    </r>
  </si>
  <si>
    <r>
      <rPr>
        <sz val="10.5"/>
        <rFont val="宋体"/>
        <family val="0"/>
      </rPr>
      <t>土木工程与力学学院</t>
    </r>
  </si>
  <si>
    <r>
      <rPr>
        <sz val="10.5"/>
        <rFont val="宋体"/>
        <family val="0"/>
      </rPr>
      <t>电气信息工程学院</t>
    </r>
  </si>
  <si>
    <r>
      <rPr>
        <sz val="10.5"/>
        <rFont val="宋体"/>
        <family val="0"/>
      </rPr>
      <t>能源与动力学院</t>
    </r>
  </si>
  <si>
    <r>
      <rPr>
        <sz val="10.5"/>
        <rFont val="宋体"/>
        <family val="0"/>
      </rPr>
      <t>公差与检测技术</t>
    </r>
  </si>
  <si>
    <r>
      <rPr>
        <sz val="10.5"/>
        <rFont val="宋体"/>
        <family val="0"/>
      </rPr>
      <t>电工电子学</t>
    </r>
    <r>
      <rPr>
        <sz val="10.5"/>
        <rFont val="Times New Roman"/>
        <family val="1"/>
      </rPr>
      <t>A(II)</t>
    </r>
  </si>
  <si>
    <r>
      <rPr>
        <sz val="10.5"/>
        <rFont val="宋体"/>
        <family val="0"/>
      </rPr>
      <t>能源与动力工程学院</t>
    </r>
  </si>
  <si>
    <r>
      <rPr>
        <sz val="10.5"/>
        <rFont val="宋体"/>
        <family val="0"/>
      </rPr>
      <t>工程热力学</t>
    </r>
  </si>
  <si>
    <r>
      <rPr>
        <sz val="10.5"/>
        <rFont val="宋体"/>
        <family val="0"/>
      </rPr>
      <t>传热学</t>
    </r>
  </si>
  <si>
    <r>
      <rPr>
        <sz val="10.5"/>
        <rFont val="宋体"/>
        <family val="0"/>
      </rPr>
      <t>流体机械原理</t>
    </r>
    <r>
      <rPr>
        <sz val="10.5"/>
        <rFont val="Times New Roman"/>
        <family val="1"/>
      </rPr>
      <t xml:space="preserve">    </t>
    </r>
  </si>
  <si>
    <r>
      <rPr>
        <sz val="10.5"/>
        <rFont val="宋体"/>
        <family val="0"/>
      </rPr>
      <t>能源与动力工程控制基础</t>
    </r>
  </si>
  <si>
    <r>
      <rPr>
        <sz val="10.5"/>
        <rFont val="宋体"/>
        <family val="0"/>
      </rPr>
      <t>泵强度计算基础</t>
    </r>
  </si>
  <si>
    <r>
      <rPr>
        <sz val="10.5"/>
        <rFont val="宋体"/>
        <family val="0"/>
      </rPr>
      <t>流体机械设计</t>
    </r>
  </si>
  <si>
    <r>
      <rPr>
        <sz val="10.5"/>
        <rFont val="宋体"/>
        <family val="0"/>
      </rPr>
      <t>流体机械自动控制</t>
    </r>
    <r>
      <rPr>
        <sz val="10.5"/>
        <rFont val="Times New Roman"/>
        <family val="1"/>
      </rPr>
      <t xml:space="preserve"> </t>
    </r>
  </si>
  <si>
    <r>
      <rPr>
        <b/>
        <sz val="10.5"/>
        <rFont val="宋体"/>
        <family val="0"/>
      </rPr>
      <t>小</t>
    </r>
    <r>
      <rPr>
        <b/>
        <sz val="10.5"/>
        <rFont val="Times New Roman"/>
        <family val="1"/>
      </rPr>
      <t xml:space="preserve">  </t>
    </r>
    <r>
      <rPr>
        <b/>
        <sz val="10.5"/>
        <rFont val="宋体"/>
        <family val="0"/>
      </rPr>
      <t>计</t>
    </r>
  </si>
  <si>
    <r>
      <rPr>
        <sz val="10.5"/>
        <rFont val="宋体"/>
        <family val="0"/>
      </rPr>
      <t>机械振动基础</t>
    </r>
  </si>
  <si>
    <r>
      <rPr>
        <sz val="10.5"/>
        <rFont val="宋体"/>
        <family val="0"/>
      </rPr>
      <t>机械优化设计基础</t>
    </r>
    <r>
      <rPr>
        <sz val="10.5"/>
        <rFont val="Times New Roman"/>
        <family val="1"/>
      </rPr>
      <t xml:space="preserve">  </t>
    </r>
  </si>
  <si>
    <r>
      <rPr>
        <sz val="10.5"/>
        <rFont val="宋体"/>
        <family val="0"/>
      </rPr>
      <t>材料学院</t>
    </r>
  </si>
  <si>
    <r>
      <rPr>
        <sz val="10.5"/>
        <rFont val="宋体"/>
        <family val="0"/>
      </rPr>
      <t>纳米材料</t>
    </r>
  </si>
  <si>
    <r>
      <rPr>
        <sz val="10.5"/>
        <rFont val="宋体"/>
        <family val="0"/>
      </rPr>
      <t>精密与激光加工</t>
    </r>
  </si>
  <si>
    <r>
      <rPr>
        <sz val="10.5"/>
        <rFont val="宋体"/>
        <family val="0"/>
      </rPr>
      <t>工业中心</t>
    </r>
  </si>
  <si>
    <r>
      <rPr>
        <sz val="10.5"/>
        <rFont val="宋体"/>
        <family val="0"/>
      </rPr>
      <t>基础工程训练</t>
    </r>
    <r>
      <rPr>
        <sz val="10.5"/>
        <rFont val="Times New Roman"/>
        <family val="1"/>
      </rPr>
      <t>I</t>
    </r>
  </si>
  <si>
    <r>
      <rPr>
        <sz val="10.5"/>
        <rFont val="宋体"/>
        <family val="0"/>
      </rPr>
      <t>机电总厂</t>
    </r>
  </si>
  <si>
    <r>
      <rPr>
        <sz val="10.5"/>
        <rFont val="宋体"/>
        <family val="0"/>
      </rPr>
      <t>基础工程训练</t>
    </r>
    <r>
      <rPr>
        <sz val="10.5"/>
        <rFont val="Times New Roman"/>
        <family val="1"/>
      </rPr>
      <t>II</t>
    </r>
  </si>
  <si>
    <r>
      <rPr>
        <sz val="10.5"/>
        <rFont val="宋体"/>
        <family val="0"/>
      </rPr>
      <t>基础工程训练</t>
    </r>
    <r>
      <rPr>
        <sz val="10.5"/>
        <rFont val="Times New Roman"/>
        <family val="1"/>
      </rPr>
      <t>III</t>
    </r>
  </si>
  <si>
    <r>
      <rPr>
        <sz val="10.5"/>
        <rFont val="宋体"/>
        <family val="0"/>
      </rPr>
      <t>工程图学课程设计</t>
    </r>
  </si>
  <si>
    <r>
      <rPr>
        <sz val="10.5"/>
        <rFont val="宋体"/>
        <family val="0"/>
      </rPr>
      <t>机械设计综合课程设计</t>
    </r>
    <r>
      <rPr>
        <sz val="10.5"/>
        <rFont val="Times New Roman"/>
        <family val="1"/>
      </rPr>
      <t>I</t>
    </r>
  </si>
  <si>
    <r>
      <rPr>
        <sz val="10.5"/>
        <rFont val="宋体"/>
        <family val="0"/>
      </rPr>
      <t>机械设计综合课程设计</t>
    </r>
    <r>
      <rPr>
        <sz val="10.5"/>
        <rFont val="Times New Roman"/>
        <family val="1"/>
      </rPr>
      <t>II</t>
    </r>
  </si>
  <si>
    <r>
      <rPr>
        <sz val="10.5"/>
        <rFont val="宋体"/>
        <family val="0"/>
      </rPr>
      <t>毕业设计（论文）</t>
    </r>
  </si>
  <si>
    <r>
      <rPr>
        <sz val="10.5"/>
        <rFont val="宋体"/>
        <family val="0"/>
      </rPr>
      <t>装备自动化与传动控制课程设计</t>
    </r>
  </si>
  <si>
    <r>
      <rPr>
        <sz val="10.5"/>
        <rFont val="宋体"/>
        <family val="0"/>
      </rPr>
      <t>专业综合实践</t>
    </r>
  </si>
  <si>
    <r>
      <rPr>
        <sz val="10.5"/>
        <rFont val="宋体"/>
        <family val="0"/>
      </rPr>
      <t>生产实习</t>
    </r>
  </si>
  <si>
    <r>
      <rPr>
        <sz val="10.5"/>
        <rFont val="宋体"/>
        <family val="0"/>
      </rPr>
      <t>能源与动力工程专业生产实习</t>
    </r>
  </si>
  <si>
    <r>
      <rPr>
        <sz val="10.5"/>
        <rFont val="宋体"/>
        <family val="0"/>
      </rPr>
      <t>流体机械产品结构原理</t>
    </r>
  </si>
  <si>
    <r>
      <rPr>
        <sz val="10.5"/>
        <rFont val="宋体"/>
        <family val="0"/>
      </rPr>
      <t>流体机械测试</t>
    </r>
  </si>
  <si>
    <r>
      <rPr>
        <sz val="10.5"/>
        <rFont val="宋体"/>
        <family val="0"/>
      </rPr>
      <t>流体机械产品综合设计</t>
    </r>
  </si>
  <si>
    <r>
      <t>机械工程专业进阶课程</t>
    </r>
    <r>
      <rPr>
        <sz val="10.5"/>
        <color indexed="8"/>
        <rFont val="宋体"/>
        <family val="0"/>
      </rPr>
      <t>（选修9个学分）</t>
    </r>
  </si>
  <si>
    <r>
      <rPr>
        <b/>
        <sz val="12"/>
        <rFont val="宋体"/>
        <family val="0"/>
      </rPr>
      <t>类别</t>
    </r>
  </si>
  <si>
    <r>
      <rPr>
        <b/>
        <sz val="12"/>
        <rFont val="宋体"/>
        <family val="0"/>
      </rPr>
      <t>学分</t>
    </r>
  </si>
  <si>
    <r>
      <rPr>
        <b/>
        <sz val="12"/>
        <rFont val="宋体"/>
        <family val="0"/>
      </rPr>
      <t>学时或周数</t>
    </r>
  </si>
  <si>
    <r>
      <rPr>
        <b/>
        <sz val="12"/>
        <rFont val="宋体"/>
        <family val="0"/>
      </rPr>
      <t>学分占比</t>
    </r>
  </si>
  <si>
    <r>
      <rPr>
        <b/>
        <sz val="12"/>
        <rFont val="宋体"/>
        <family val="0"/>
      </rPr>
      <t>学时</t>
    </r>
  </si>
  <si>
    <r>
      <rPr>
        <b/>
        <sz val="12"/>
        <rFont val="宋体"/>
        <family val="0"/>
      </rPr>
      <t>周数</t>
    </r>
  </si>
  <si>
    <r>
      <rPr>
        <b/>
        <sz val="12"/>
        <rFont val="宋体"/>
        <family val="0"/>
      </rPr>
      <t>必修课学分</t>
    </r>
  </si>
  <si>
    <r>
      <rPr>
        <b/>
        <sz val="12"/>
        <rFont val="宋体"/>
        <family val="0"/>
      </rPr>
      <t>比例</t>
    </r>
  </si>
  <si>
    <r>
      <rPr>
        <b/>
        <sz val="12"/>
        <rFont val="宋体"/>
        <family val="0"/>
      </rPr>
      <t>选修课学分</t>
    </r>
  </si>
  <si>
    <r>
      <rPr>
        <sz val="12"/>
        <rFont val="仿宋"/>
        <family val="3"/>
      </rPr>
      <t>通识教育课程</t>
    </r>
  </si>
  <si>
    <r>
      <rPr>
        <sz val="12"/>
        <rFont val="仿宋"/>
        <family val="3"/>
      </rPr>
      <t>学科基础课程</t>
    </r>
  </si>
  <si>
    <r>
      <rPr>
        <sz val="12"/>
        <rFont val="仿宋"/>
        <family val="3"/>
      </rPr>
      <t>专业课程</t>
    </r>
  </si>
  <si>
    <r>
      <rPr>
        <sz val="12"/>
        <rFont val="仿宋"/>
        <family val="3"/>
      </rPr>
      <t>自主研学</t>
    </r>
  </si>
  <si>
    <r>
      <rPr>
        <sz val="12"/>
        <rFont val="仿宋"/>
        <family val="3"/>
      </rPr>
      <t>实践环节</t>
    </r>
  </si>
  <si>
    <r>
      <rPr>
        <sz val="12"/>
        <rFont val="仿宋"/>
        <family val="3"/>
      </rPr>
      <t>合计</t>
    </r>
  </si>
  <si>
    <r>
      <t>机械工程（1</t>
    </r>
    <r>
      <rPr>
        <sz val="10.5"/>
        <color indexed="8"/>
        <rFont val="宋体"/>
        <family val="0"/>
      </rPr>
      <t>4</t>
    </r>
    <r>
      <rPr>
        <sz val="10.5"/>
        <color indexed="8"/>
        <rFont val="宋体"/>
        <family val="0"/>
      </rPr>
      <t>学分）</t>
    </r>
  </si>
  <si>
    <r>
      <rPr>
        <sz val="10.5"/>
        <rFont val="宋体"/>
        <family val="0"/>
      </rPr>
      <t>工程力学</t>
    </r>
    <r>
      <rPr>
        <sz val="10.5"/>
        <rFont val="Times New Roman"/>
        <family val="1"/>
      </rPr>
      <t>A(I)</t>
    </r>
  </si>
  <si>
    <r>
      <rPr>
        <sz val="10.5"/>
        <rFont val="宋体"/>
        <family val="0"/>
      </rPr>
      <t>工程力学</t>
    </r>
    <r>
      <rPr>
        <sz val="10.5"/>
        <rFont val="Times New Roman"/>
        <family val="1"/>
      </rPr>
      <t>A(II)</t>
    </r>
  </si>
  <si>
    <t>工程力学实验</t>
  </si>
  <si>
    <t>3</t>
  </si>
  <si>
    <t>1</t>
  </si>
  <si>
    <t>2</t>
  </si>
  <si>
    <t>4</t>
  </si>
  <si>
    <t>Engineering Mechanics Experiment</t>
  </si>
  <si>
    <t>机械原理与设计实验</t>
  </si>
  <si>
    <t>Engineering Graphics A(I)</t>
  </si>
  <si>
    <t>Engineering Mechanics A(I)</t>
  </si>
  <si>
    <r>
      <rPr>
        <sz val="10.5"/>
        <rFont val="宋体"/>
        <family val="0"/>
      </rPr>
      <t>工程图学</t>
    </r>
    <r>
      <rPr>
        <sz val="10.5"/>
        <rFont val="Times New Roman"/>
        <family val="1"/>
      </rPr>
      <t>A(II)</t>
    </r>
  </si>
  <si>
    <t>Engineering Graphics A(II)</t>
  </si>
  <si>
    <t>Engineering Mechanics A(II)</t>
  </si>
  <si>
    <t>Theory and Design of Machines and Mechanisms A(I)</t>
  </si>
  <si>
    <t>Theory and Design of Machines and Mechanisms A(II)</t>
  </si>
  <si>
    <t>Theory and Design of Machines and Mechanisms</t>
  </si>
  <si>
    <t>装备自动化与传动控制实验</t>
  </si>
  <si>
    <t>制造工程与技术实验</t>
  </si>
  <si>
    <t>Computational Method</t>
  </si>
  <si>
    <t>Equipment Automation and Transmission Control</t>
  </si>
  <si>
    <t>Equipment Automation and Transmission Control Experiment</t>
  </si>
  <si>
    <t>Manufacturing Engineering and Technology Experiment</t>
  </si>
  <si>
    <t>小  计</t>
  </si>
  <si>
    <t>能源与动力工程学院</t>
  </si>
  <si>
    <t>泵内非定常流动理论</t>
  </si>
  <si>
    <t>Unsteady Flow Theory in the Pump</t>
  </si>
  <si>
    <t>流体机械三维建模</t>
  </si>
  <si>
    <t>泵现代设计方法</t>
  </si>
  <si>
    <t>Modern Pump Design</t>
  </si>
  <si>
    <t>离心泵振动与噪声</t>
  </si>
  <si>
    <t>Vibration and Noise of Centrifugal Pump</t>
  </si>
  <si>
    <t>密封技术</t>
  </si>
  <si>
    <t>Sealing Technology</t>
  </si>
  <si>
    <t>流体机械前沿技术</t>
  </si>
  <si>
    <t>Cutting-edge Technology of Fluid Machinery</t>
  </si>
  <si>
    <r>
      <rPr>
        <b/>
        <sz val="10.5"/>
        <rFont val="宋体"/>
        <family val="0"/>
      </rPr>
      <t>小</t>
    </r>
    <r>
      <rPr>
        <b/>
        <sz val="10.5"/>
        <rFont val="Times New Roman"/>
        <family val="1"/>
      </rPr>
      <t xml:space="preserve">    </t>
    </r>
    <r>
      <rPr>
        <b/>
        <sz val="10.5"/>
        <rFont val="宋体"/>
        <family val="0"/>
      </rPr>
      <t>计</t>
    </r>
  </si>
  <si>
    <r>
      <t>流体机械专业进阶</t>
    </r>
    <r>
      <rPr>
        <sz val="10.5"/>
        <color indexed="8"/>
        <rFont val="宋体"/>
        <family val="0"/>
      </rPr>
      <t>课程（选修9个学分）</t>
    </r>
  </si>
  <si>
    <t>机械原理与设计A(II)</t>
  </si>
  <si>
    <t>工程师汉语</t>
  </si>
  <si>
    <t>机械动力类专业汉语</t>
  </si>
  <si>
    <t>能源与动力学院</t>
  </si>
  <si>
    <t>机械工程学院/能源与动力学院</t>
  </si>
  <si>
    <t>生产实习</t>
  </si>
  <si>
    <t>认识实习</t>
  </si>
  <si>
    <t>Observation Practice</t>
  </si>
  <si>
    <t>Prodction Practice</t>
  </si>
  <si>
    <t>专业综合实践</t>
  </si>
  <si>
    <t>Integrated Technical Practice</t>
  </si>
  <si>
    <t>Course Design for Materials Science and Foundation</t>
  </si>
  <si>
    <r>
      <t>2</t>
    </r>
    <r>
      <rPr>
        <sz val="10.5"/>
        <rFont val="宋体"/>
        <family val="0"/>
      </rPr>
      <t>周</t>
    </r>
  </si>
  <si>
    <r>
      <t>3</t>
    </r>
    <r>
      <rPr>
        <sz val="10.5"/>
        <rFont val="宋体"/>
        <family val="0"/>
      </rPr>
      <t>周</t>
    </r>
  </si>
  <si>
    <r>
      <t>3</t>
    </r>
    <r>
      <rPr>
        <sz val="10.5"/>
        <rFont val="宋体"/>
        <family val="0"/>
      </rPr>
      <t>周</t>
    </r>
  </si>
  <si>
    <r>
      <rPr>
        <sz val="10.5"/>
        <rFont val="宋体"/>
        <family val="0"/>
      </rPr>
      <t>材料学院</t>
    </r>
  </si>
  <si>
    <r>
      <rPr>
        <sz val="10.5"/>
        <rFont val="宋体"/>
        <family val="0"/>
      </rPr>
      <t>高分子材料</t>
    </r>
  </si>
  <si>
    <r>
      <rPr>
        <sz val="10.5"/>
        <rFont val="宋体"/>
        <family val="0"/>
      </rPr>
      <t>无机材料</t>
    </r>
  </si>
  <si>
    <r>
      <rPr>
        <sz val="10.5"/>
        <rFont val="宋体"/>
        <family val="0"/>
      </rPr>
      <t>复合材料</t>
    </r>
  </si>
  <si>
    <r>
      <rPr>
        <sz val="10.5"/>
        <rFont val="宋体"/>
        <family val="0"/>
      </rPr>
      <t>新能源材料</t>
    </r>
  </si>
  <si>
    <r>
      <rPr>
        <sz val="10.5"/>
        <rFont val="宋体"/>
        <family val="0"/>
      </rPr>
      <t>生物医用材料</t>
    </r>
  </si>
  <si>
    <r>
      <rPr>
        <sz val="10.5"/>
        <rFont val="宋体"/>
        <family val="0"/>
      </rPr>
      <t>材料学院</t>
    </r>
  </si>
  <si>
    <r>
      <rPr>
        <b/>
        <sz val="10.5"/>
        <rFont val="宋体"/>
        <family val="0"/>
      </rPr>
      <t>小</t>
    </r>
    <r>
      <rPr>
        <b/>
        <sz val="10.5"/>
        <rFont val="Times New Roman"/>
        <family val="1"/>
      </rPr>
      <t xml:space="preserve">  </t>
    </r>
    <r>
      <rPr>
        <b/>
        <sz val="10.5"/>
        <rFont val="宋体"/>
        <family val="0"/>
      </rPr>
      <t>计</t>
    </r>
  </si>
  <si>
    <t>小  计</t>
  </si>
  <si>
    <t>课内课程学分、学时分配表（机械动力类）</t>
  </si>
  <si>
    <t>材料科学与工程（14学分）</t>
  </si>
  <si>
    <t>材料性能</t>
  </si>
  <si>
    <t>材料工程基础</t>
  </si>
  <si>
    <r>
      <rPr>
        <sz val="10.5"/>
        <rFont val="宋体"/>
        <family val="0"/>
      </rPr>
      <t>电工电子学</t>
    </r>
    <r>
      <rPr>
        <sz val="10.5"/>
        <rFont val="Times New Roman"/>
        <family val="1"/>
      </rPr>
      <t>A(II)</t>
    </r>
  </si>
  <si>
    <t>电工电子学A(II)</t>
  </si>
  <si>
    <t>Electrotechnics &amp; Electronics A(I)</t>
  </si>
  <si>
    <t>电气信息工程学院</t>
  </si>
  <si>
    <t>电气信息工程学院</t>
  </si>
  <si>
    <t>材料科学基础</t>
  </si>
  <si>
    <t>Electrotechnics &amp; Electronics A(II)</t>
  </si>
  <si>
    <t>化工学院</t>
  </si>
  <si>
    <t>材料学院</t>
  </si>
  <si>
    <t>Advanced Materials Processing</t>
  </si>
  <si>
    <t>材料类综合实验</t>
  </si>
  <si>
    <t>Materials Comprehensive  Experiments</t>
  </si>
  <si>
    <t>Inorganic materials</t>
  </si>
  <si>
    <t>金属材料</t>
  </si>
  <si>
    <t>Metalic Materials</t>
  </si>
  <si>
    <t>材料学院</t>
  </si>
  <si>
    <t>先进陶瓷材料</t>
  </si>
  <si>
    <t>材料腐蚀与防护</t>
  </si>
  <si>
    <t>智能材料</t>
  </si>
  <si>
    <t>材料科学研究方法</t>
  </si>
  <si>
    <t>科技论文创新与写作</t>
  </si>
  <si>
    <t>无机与分析化学</t>
  </si>
  <si>
    <t>Intelligent Materials</t>
  </si>
  <si>
    <t>Advanced Ceramic Materials</t>
  </si>
  <si>
    <t>Materials Corrosion and Protection</t>
  </si>
  <si>
    <t>Study Methods of Materials Science</t>
  </si>
  <si>
    <t>Innovation and Writing of Scientific Reports</t>
  </si>
  <si>
    <t>材料科学基础课程设计</t>
  </si>
  <si>
    <t>材料科学与工程专业进阶课程（选修9个学分）</t>
  </si>
  <si>
    <t>材料科学与工程术（选修6学分）</t>
  </si>
  <si>
    <t>Nanoscale Materials</t>
  </si>
  <si>
    <t>材料科学与工程（9学分）</t>
  </si>
  <si>
    <r>
      <t>3</t>
    </r>
    <r>
      <rPr>
        <sz val="10.5"/>
        <rFont val="宋体"/>
        <family val="0"/>
      </rPr>
      <t>周</t>
    </r>
  </si>
  <si>
    <r>
      <t>1</t>
    </r>
    <r>
      <rPr>
        <sz val="10.5"/>
        <rFont val="宋体"/>
        <family val="0"/>
      </rPr>
      <t>周</t>
    </r>
  </si>
  <si>
    <t>合   计</t>
  </si>
  <si>
    <t>总  计</t>
  </si>
  <si>
    <r>
      <t>4</t>
    </r>
    <r>
      <rPr>
        <sz val="10.5"/>
        <rFont val="宋体"/>
        <family val="0"/>
      </rPr>
      <t>周</t>
    </r>
  </si>
  <si>
    <r>
      <t>3</t>
    </r>
    <r>
      <rPr>
        <sz val="10.5"/>
        <rFont val="宋体"/>
        <family val="0"/>
      </rPr>
      <t>周</t>
    </r>
  </si>
  <si>
    <t>机械工程</t>
  </si>
  <si>
    <t>流体机械</t>
  </si>
  <si>
    <t>材料科学与工程</t>
  </si>
  <si>
    <t>素质拓展</t>
  </si>
  <si>
    <r>
      <t>2</t>
    </r>
    <r>
      <rPr>
        <sz val="10.5"/>
        <rFont val="宋体"/>
        <family val="0"/>
      </rPr>
      <t>周</t>
    </r>
  </si>
  <si>
    <r>
      <t>6</t>
    </r>
    <r>
      <rPr>
        <sz val="10.5"/>
        <rFont val="宋体"/>
        <family val="0"/>
      </rPr>
      <t>周</t>
    </r>
  </si>
  <si>
    <r>
      <rPr>
        <sz val="10.5"/>
        <rFont val="宋体"/>
        <family val="0"/>
      </rPr>
      <t>工程图学</t>
    </r>
    <r>
      <rPr>
        <sz val="10.5"/>
        <rFont val="Times New Roman"/>
        <family val="1"/>
      </rPr>
      <t>A(I)</t>
    </r>
  </si>
  <si>
    <r>
      <t>4</t>
    </r>
    <r>
      <rPr>
        <sz val="10.5"/>
        <rFont val="宋体"/>
        <family val="0"/>
      </rPr>
      <t>周</t>
    </r>
  </si>
  <si>
    <t>Fundamentals of Materials Science</t>
  </si>
  <si>
    <t>Fundamentals of Materials Engineering</t>
  </si>
  <si>
    <t>Integrated Course Design for Mechanical Design I</t>
  </si>
  <si>
    <t>Integrated Course Design for Mechanical Design II</t>
  </si>
  <si>
    <t>Specialty Production Practice for Energy and Power Engineering</t>
  </si>
  <si>
    <t>Fluid Machinery Construction and Principle</t>
  </si>
  <si>
    <t>Tesing Technology Fluid Machinery</t>
  </si>
  <si>
    <t xml:space="preserve">Foundation of Mechanical Optimal Design </t>
  </si>
  <si>
    <t>Comutaional Fluid Dynamic with Applicatins to Engineerings</t>
  </si>
  <si>
    <t>Materials Testing Methods</t>
  </si>
  <si>
    <t>Materials Properties</t>
  </si>
  <si>
    <t>Autocontrol of Fluid Machinery</t>
  </si>
  <si>
    <t>Design of Fluid Machinery</t>
  </si>
  <si>
    <t>Principles of fFluid Machinery</t>
  </si>
  <si>
    <t>Three-dimensional Modeling of Fluid Machinery</t>
  </si>
  <si>
    <r>
      <rPr>
        <b/>
        <sz val="10.5"/>
        <color indexed="8"/>
        <rFont val="宋体"/>
        <family val="0"/>
      </rPr>
      <t>备注</t>
    </r>
    <r>
      <rPr>
        <b/>
        <sz val="10.5"/>
        <color indexed="8"/>
        <rFont val="Times New Roman"/>
        <family val="1"/>
      </rPr>
      <t>1</t>
    </r>
  </si>
  <si>
    <t>备注2</t>
  </si>
  <si>
    <t>一带一路国际人才学院</t>
  </si>
  <si>
    <t>装备自动化与传动控制</t>
  </si>
  <si>
    <t>传感器与测量技术</t>
  </si>
  <si>
    <t>制造工程与技术</t>
  </si>
  <si>
    <t>流体机械测试技术</t>
  </si>
  <si>
    <t>叶片泵内部流动数值模拟</t>
  </si>
  <si>
    <t>材料测试方法</t>
  </si>
  <si>
    <t>先进材料制备技术</t>
  </si>
  <si>
    <r>
      <rPr>
        <sz val="10.5"/>
        <rFont val="宋体"/>
        <family val="0"/>
      </rPr>
      <t>计算流体力学及工程应用</t>
    </r>
    <r>
      <rPr>
        <sz val="10.5"/>
        <rFont val="Times New Roman"/>
        <family val="1"/>
      </rPr>
      <t xml:space="preserve"> </t>
    </r>
  </si>
  <si>
    <r>
      <rPr>
        <sz val="10.5"/>
        <rFont val="宋体"/>
        <family val="0"/>
      </rPr>
      <t>离心泵空化基础</t>
    </r>
    <r>
      <rPr>
        <sz val="10.5"/>
        <rFont val="Times New Roman"/>
        <family val="1"/>
      </rPr>
      <t xml:space="preserve"> </t>
    </r>
  </si>
  <si>
    <r>
      <rPr>
        <sz val="10.5"/>
        <rFont val="宋体"/>
        <family val="0"/>
      </rPr>
      <t>水力能源系统</t>
    </r>
    <r>
      <rPr>
        <sz val="10.5"/>
        <rFont val="Times New Roman"/>
        <family val="1"/>
      </rPr>
      <t xml:space="preserve"> </t>
    </r>
  </si>
  <si>
    <t>微机电系统</t>
  </si>
  <si>
    <t>材料模拟与仿真</t>
  </si>
  <si>
    <r>
      <rPr>
        <sz val="10.5"/>
        <rFont val="宋体"/>
        <family val="0"/>
      </rPr>
      <t>机械原理与设计</t>
    </r>
    <r>
      <rPr>
        <sz val="10.5"/>
        <rFont val="Times New Roman"/>
        <family val="1"/>
      </rPr>
      <t>A(I)</t>
    </r>
  </si>
  <si>
    <t>分专业开设或共同开设</t>
  </si>
  <si>
    <t>3D Printing</t>
  </si>
  <si>
    <r>
      <t>3D</t>
    </r>
    <r>
      <rPr>
        <sz val="10.5"/>
        <rFont val="宋体"/>
        <family val="0"/>
      </rPr>
      <t>打印技术</t>
    </r>
  </si>
  <si>
    <t>复杂流动的先进测量与分析</t>
  </si>
  <si>
    <t>Advanced measurement and analysis methods for complex flows</t>
  </si>
  <si>
    <t>工业中心</t>
  </si>
  <si>
    <t>跨文化交流</t>
  </si>
  <si>
    <r>
      <rPr>
        <sz val="10.5"/>
        <color indexed="36"/>
        <rFont val="宋体"/>
        <family val="0"/>
      </rPr>
      <t>机械工程学院</t>
    </r>
  </si>
  <si>
    <r>
      <rPr>
        <sz val="10.5"/>
        <color indexed="36"/>
        <rFont val="宋体"/>
        <family val="0"/>
      </rPr>
      <t>制造工程与技术课程设计</t>
    </r>
  </si>
  <si>
    <t>Professional Internship</t>
  </si>
  <si>
    <t>Comprehensive Practice of Vehicle Engineering</t>
  </si>
  <si>
    <t>Comprehensive Practive in Vehicale Engineering</t>
  </si>
  <si>
    <t>车辆工程专业导论</t>
  </si>
  <si>
    <t>汽车学院</t>
  </si>
  <si>
    <t>液压与液力传动</t>
  </si>
  <si>
    <t>机械振动基础</t>
  </si>
  <si>
    <t>电气信息工程学院</t>
  </si>
  <si>
    <t>电工电子学A(II)</t>
  </si>
  <si>
    <t>自动控制基础</t>
  </si>
  <si>
    <t>汽车学院</t>
  </si>
  <si>
    <t>Hydraulic and hydrodynamic Transmission Technology</t>
  </si>
  <si>
    <t>Foundation of Automatic Control</t>
  </si>
  <si>
    <t>Foundation of Mechanical Vibration</t>
  </si>
  <si>
    <t>Introduction of Vehicle Engineering</t>
  </si>
  <si>
    <t>汽车构造</t>
  </si>
  <si>
    <t>Automobile Construction</t>
  </si>
  <si>
    <t>汽车理论</t>
  </si>
  <si>
    <t>Automobile Theory</t>
  </si>
  <si>
    <t>汽车设计</t>
  </si>
  <si>
    <t>Automobile Design</t>
  </si>
  <si>
    <t>汽车试验学</t>
  </si>
  <si>
    <t>Automobile Testing</t>
  </si>
  <si>
    <t>智能汽车与自动驾驶</t>
  </si>
  <si>
    <t>Intelligent Vehicle and Automatic Driving</t>
  </si>
  <si>
    <t>车身结构与设计</t>
  </si>
  <si>
    <t>Body Structure and Design</t>
  </si>
  <si>
    <t>汽车电器与电子技术</t>
  </si>
  <si>
    <t>Automotive Electrical and Electronic Technology</t>
  </si>
  <si>
    <t>汽车学院</t>
  </si>
  <si>
    <t>汽车开发与工程项目管理</t>
  </si>
  <si>
    <t>Automobile Development and Engineering Project Management</t>
  </si>
  <si>
    <t>新能源汽车学B</t>
  </si>
  <si>
    <t>New Energy Vehicle Methods B</t>
  </si>
  <si>
    <t>车身先进制造技术</t>
  </si>
  <si>
    <t>Advanced Manufacturing Technology of Body</t>
  </si>
  <si>
    <t>信号分析与处理技术</t>
  </si>
  <si>
    <t>Signal Analysis and Processing Technology</t>
  </si>
  <si>
    <t>拖拉机与农用车辆概论</t>
  </si>
  <si>
    <t>Introduction of Tractors and Agricultural Vehicle</t>
  </si>
  <si>
    <t>专用车辆与工程机械</t>
  </si>
  <si>
    <t>Special Vehicle and Construction Machinery</t>
  </si>
  <si>
    <t>车辆系统建模与仿真</t>
  </si>
  <si>
    <t>Modeling and Simulating for Vehicle System</t>
  </si>
  <si>
    <t>车辆优化设计方法</t>
  </si>
  <si>
    <t>Vehicle Optimization Design Methods</t>
  </si>
  <si>
    <t>汽车安全与法规</t>
  </si>
  <si>
    <t>Automotive Safety and Regulations</t>
  </si>
  <si>
    <t>无人驾驶汽车技术</t>
  </si>
  <si>
    <t>Technology of Pilotless Automobile</t>
  </si>
  <si>
    <t>车辆工程专业进阶课程（选修9个学分）</t>
  </si>
  <si>
    <t>车用电机原理与控制技术</t>
  </si>
  <si>
    <t>Principles and Control Technology of Motors for Vehicle</t>
  </si>
  <si>
    <t>智能传感与检测技术</t>
  </si>
  <si>
    <t>Intelligent Sensing and Detection Technology</t>
  </si>
  <si>
    <t>汽车节能与环境保护技术</t>
  </si>
  <si>
    <t>Automobile Energy Conservation and Environmental Protection Technology</t>
  </si>
  <si>
    <t>动力电池技术</t>
  </si>
  <si>
    <t>Technology of Power Battery</t>
  </si>
  <si>
    <t>车辆NVH技术</t>
  </si>
  <si>
    <t>Vehicle NVH Technology</t>
  </si>
  <si>
    <t>车辆有限元方法</t>
  </si>
  <si>
    <t>Vehicle Finite Element Methods(Bilingual)</t>
  </si>
  <si>
    <t>车辆工程（选修6学分）</t>
  </si>
  <si>
    <t>汽车与交通工程学院</t>
  </si>
  <si>
    <t>车辆工程（9学分）</t>
  </si>
  <si>
    <r>
      <rPr>
        <b/>
        <sz val="10.5"/>
        <color indexed="10"/>
        <rFont val="宋体"/>
        <family val="0"/>
      </rPr>
      <t>小</t>
    </r>
    <r>
      <rPr>
        <b/>
        <sz val="10.5"/>
        <color indexed="10"/>
        <rFont val="Times New Roman"/>
        <family val="1"/>
      </rPr>
      <t xml:space="preserve">  </t>
    </r>
    <r>
      <rPr>
        <b/>
        <sz val="10.5"/>
        <color indexed="10"/>
        <rFont val="宋体"/>
        <family val="0"/>
      </rPr>
      <t>计</t>
    </r>
  </si>
  <si>
    <t>合计</t>
  </si>
  <si>
    <t>车辆工程（14学分）</t>
  </si>
  <si>
    <t>车辆工程综合实践</t>
  </si>
  <si>
    <t>车辆工程综合实验(I)</t>
  </si>
  <si>
    <t>Comprehensive Test of Vehicle Engineering(I)</t>
  </si>
  <si>
    <t>车辆工程综合实验(II)</t>
  </si>
  <si>
    <t>Comprehensive Test of Vehicle Engineering(II)</t>
  </si>
  <si>
    <r>
      <rPr>
        <sz val="11"/>
        <color indexed="10"/>
        <rFont val="宋体"/>
        <family val="0"/>
      </rPr>
      <t>机械工程学院</t>
    </r>
  </si>
  <si>
    <r>
      <rPr>
        <sz val="11"/>
        <color indexed="10"/>
        <rFont val="宋体"/>
        <family val="0"/>
      </rPr>
      <t>制造工程与技术课程设计</t>
    </r>
  </si>
  <si>
    <r>
      <t>3</t>
    </r>
    <r>
      <rPr>
        <sz val="11"/>
        <color indexed="10"/>
        <rFont val="宋体"/>
        <family val="0"/>
      </rPr>
      <t>周</t>
    </r>
  </si>
  <si>
    <r>
      <rPr>
        <sz val="11"/>
        <color indexed="10"/>
        <rFont val="宋体"/>
        <family val="0"/>
      </rPr>
      <t>汽车学院</t>
    </r>
  </si>
  <si>
    <r>
      <rPr>
        <sz val="11"/>
        <color indexed="10"/>
        <rFont val="宋体"/>
        <family val="0"/>
      </rPr>
      <t>专业实习</t>
    </r>
  </si>
  <si>
    <r>
      <t>2</t>
    </r>
    <r>
      <rPr>
        <sz val="11"/>
        <color indexed="10"/>
        <rFont val="宋体"/>
        <family val="0"/>
      </rPr>
      <t>周</t>
    </r>
  </si>
  <si>
    <r>
      <rPr>
        <sz val="11"/>
        <color indexed="10"/>
        <rFont val="宋体"/>
        <family val="0"/>
      </rPr>
      <t>汽车工程学课程设计</t>
    </r>
  </si>
  <si>
    <r>
      <t>2</t>
    </r>
    <r>
      <rPr>
        <sz val="11"/>
        <color indexed="10"/>
        <rFont val="宋体"/>
        <family val="0"/>
      </rPr>
      <t>周</t>
    </r>
  </si>
  <si>
    <r>
      <t>3</t>
    </r>
    <r>
      <rPr>
        <sz val="11"/>
        <color indexed="10"/>
        <rFont val="宋体"/>
        <family val="0"/>
      </rPr>
      <t>周</t>
    </r>
  </si>
  <si>
    <t>车辆工程</t>
  </si>
  <si>
    <r>
      <t>16</t>
    </r>
    <r>
      <rPr>
        <sz val="11"/>
        <color indexed="10"/>
        <rFont val="微软雅黑"/>
        <family val="2"/>
      </rPr>
      <t>周</t>
    </r>
  </si>
  <si>
    <r>
      <t>8</t>
    </r>
    <r>
      <rPr>
        <sz val="11"/>
        <color indexed="10"/>
        <rFont val="宋体"/>
        <family val="0"/>
      </rPr>
      <t>周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</si>
</sst>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.5"/>
      <color indexed="8"/>
      <name val="Times New Roman"/>
      <family val="1"/>
    </font>
    <font>
      <sz val="10.5"/>
      <name val="Times New Roman"/>
      <family val="1"/>
    </font>
    <font>
      <sz val="12"/>
      <name val="仿宋"/>
      <family val="3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sz val="10.5"/>
      <name val="宋体"/>
      <family val="0"/>
    </font>
    <font>
      <b/>
      <sz val="10.5"/>
      <name val="宋体"/>
      <family val="0"/>
    </font>
    <font>
      <b/>
      <sz val="10.5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0"/>
    </font>
    <font>
      <sz val="12"/>
      <name val="Times New Roman"/>
      <family val="1"/>
    </font>
    <font>
      <b/>
      <sz val="10.5"/>
      <color indexed="8"/>
      <name val="Times New Roman"/>
      <family val="1"/>
    </font>
    <font>
      <sz val="10.5"/>
      <color indexed="36"/>
      <name val="宋体"/>
      <family val="0"/>
    </font>
    <font>
      <b/>
      <sz val="10.5"/>
      <color indexed="10"/>
      <name val="Times New Roman"/>
      <family val="1"/>
    </font>
    <font>
      <b/>
      <sz val="10.5"/>
      <color indexed="1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imes New Roman"/>
      <family val="1"/>
    </font>
    <font>
      <sz val="10.5"/>
      <color indexed="50"/>
      <name val="Times New Roman"/>
      <family val="1"/>
    </font>
    <font>
      <sz val="10.5"/>
      <color indexed="36"/>
      <name val="Times New Roman"/>
      <family val="1"/>
    </font>
    <font>
      <sz val="10.5"/>
      <color indexed="10"/>
      <name val="宋体"/>
      <family val="0"/>
    </font>
    <font>
      <sz val="10.5"/>
      <color indexed="10"/>
      <name val="Times New Roman"/>
      <family val="1"/>
    </font>
    <font>
      <sz val="11"/>
      <color indexed="10"/>
      <name val="Times New Roman"/>
      <family val="1"/>
    </font>
    <font>
      <sz val="9"/>
      <color indexed="10"/>
      <name val="宋体"/>
      <family val="0"/>
    </font>
    <font>
      <sz val="11"/>
      <color indexed="10"/>
      <name val="微软雅黑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b/>
      <sz val="10.5"/>
      <color theme="1"/>
      <name val="Times New Roman"/>
      <family val="1"/>
    </font>
    <font>
      <sz val="10.5"/>
      <color theme="1"/>
      <name val="Times New Roman"/>
      <family val="1"/>
    </font>
    <font>
      <sz val="10.5"/>
      <color rgb="FF000000"/>
      <name val="Times New Roman"/>
      <family val="1"/>
    </font>
    <font>
      <sz val="10.5"/>
      <color theme="1"/>
      <name val="Calibri"/>
      <family val="0"/>
    </font>
    <font>
      <b/>
      <sz val="10.5"/>
      <color theme="1"/>
      <name val="Calibri"/>
      <family val="0"/>
    </font>
    <font>
      <b/>
      <sz val="10.5"/>
      <color rgb="FF000000"/>
      <name val="Times New Roman"/>
      <family val="1"/>
    </font>
    <font>
      <sz val="10.5"/>
      <color theme="1"/>
      <name val="宋体"/>
      <family val="0"/>
    </font>
    <font>
      <sz val="11"/>
      <color theme="1"/>
      <name val="Times New Roman"/>
      <family val="1"/>
    </font>
    <font>
      <sz val="10.5"/>
      <name val="Calibri"/>
      <family val="0"/>
    </font>
    <font>
      <b/>
      <sz val="10.5"/>
      <color theme="1"/>
      <name val="宋体"/>
      <family val="0"/>
    </font>
    <font>
      <sz val="10.5"/>
      <color rgb="FF000000"/>
      <name val="Calibri"/>
      <family val="0"/>
    </font>
    <font>
      <sz val="10.5"/>
      <color rgb="FF92D050"/>
      <name val="Times New Roman"/>
      <family val="1"/>
    </font>
    <font>
      <sz val="10.5"/>
      <color rgb="FF7030A0"/>
      <name val="Times New Roman"/>
      <family val="1"/>
    </font>
    <font>
      <sz val="10.5"/>
      <color rgb="FFFF0000"/>
      <name val="宋体"/>
      <family val="0"/>
    </font>
    <font>
      <sz val="10.5"/>
      <color rgb="FFFF0000"/>
      <name val="Times New Roman"/>
      <family val="1"/>
    </font>
    <font>
      <b/>
      <sz val="10.5"/>
      <color rgb="FFFF0000"/>
      <name val="Times New Roman"/>
      <family val="1"/>
    </font>
    <font>
      <b/>
      <sz val="10.5"/>
      <color rgb="FFFF0000"/>
      <name val="宋体"/>
      <family val="0"/>
    </font>
    <font>
      <sz val="11"/>
      <color rgb="FFFF0000"/>
      <name val="Times New Roman"/>
      <family val="1"/>
    </font>
    <font>
      <sz val="9"/>
      <color rgb="FFFF0000"/>
      <name val="宋体"/>
      <family val="0"/>
    </font>
    <font>
      <sz val="11"/>
      <color rgb="FFFF0000"/>
      <name val="宋体"/>
      <family val="0"/>
    </font>
    <font>
      <b/>
      <sz val="10.5"/>
      <color rgb="FFFF0000"/>
      <name val="Calibri"/>
      <family val="0"/>
    </font>
    <font>
      <sz val="10.5"/>
      <color rgb="FFFF00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2" borderId="5" applyNumberFormat="0" applyAlignment="0" applyProtection="0"/>
    <xf numFmtId="0" fontId="54" fillId="23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4" borderId="0" applyNumberFormat="0" applyBorder="0" applyAlignment="0" applyProtection="0"/>
    <xf numFmtId="0" fontId="59" fillId="22" borderId="8" applyNumberFormat="0" applyAlignment="0" applyProtection="0"/>
    <xf numFmtId="0" fontId="60" fillId="25" borderId="5" applyNumberFormat="0" applyAlignment="0" applyProtection="0"/>
    <xf numFmtId="0" fontId="61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0" fillId="32" borderId="9" applyNumberFormat="0" applyFont="0" applyAlignment="0" applyProtection="0"/>
  </cellStyleXfs>
  <cellXfs count="268">
    <xf numFmtId="0" fontId="0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2" fillId="0" borderId="10" xfId="0" applyFont="1" applyBorder="1" applyAlignment="1">
      <alignment vertical="center"/>
    </xf>
    <xf numFmtId="0" fontId="63" fillId="0" borderId="10" xfId="0" applyFont="1" applyBorder="1" applyAlignment="1">
      <alignment vertical="center"/>
    </xf>
    <xf numFmtId="0" fontId="63" fillId="0" borderId="10" xfId="0" applyFont="1" applyBorder="1" applyAlignment="1">
      <alignment vertical="center" wrapText="1"/>
    </xf>
    <xf numFmtId="0" fontId="64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left" vertical="center" wrapText="1"/>
    </xf>
    <xf numFmtId="49" fontId="63" fillId="0" borderId="10" xfId="0" applyNumberFormat="1" applyFont="1" applyBorder="1" applyAlignment="1">
      <alignment horizontal="center" vertical="center"/>
    </xf>
    <xf numFmtId="0" fontId="63" fillId="0" borderId="0" xfId="0" applyFont="1" applyAlignment="1">
      <alignment vertical="center" wrapText="1"/>
    </xf>
    <xf numFmtId="0" fontId="63" fillId="0" borderId="0" xfId="0" applyFont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shrinkToFit="1"/>
    </xf>
    <xf numFmtId="0" fontId="63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shrinkToFit="1"/>
    </xf>
    <xf numFmtId="0" fontId="4" fillId="34" borderId="10" xfId="0" applyNumberFormat="1" applyFont="1" applyFill="1" applyBorder="1" applyAlignment="1">
      <alignment horizontal="left" vertical="center" wrapText="1"/>
    </xf>
    <xf numFmtId="0" fontId="10" fillId="34" borderId="10" xfId="0" applyNumberFormat="1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 shrinkToFit="1"/>
    </xf>
    <xf numFmtId="0" fontId="9" fillId="0" borderId="10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left" vertical="center" shrinkToFit="1"/>
    </xf>
    <xf numFmtId="0" fontId="10" fillId="0" borderId="10" xfId="0" applyFont="1" applyFill="1" applyBorder="1" applyAlignment="1">
      <alignment horizontal="left" vertical="center" wrapText="1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0" fontId="4" fillId="33" borderId="10" xfId="0" applyFont="1" applyFill="1" applyBorder="1" applyAlignment="1">
      <alignment horizontal="left" vertical="center" shrinkToFit="1"/>
    </xf>
    <xf numFmtId="0" fontId="4" fillId="33" borderId="10" xfId="0" applyFont="1" applyFill="1" applyBorder="1" applyAlignment="1">
      <alignment horizontal="left" vertical="center" wrapText="1" shrinkToFit="1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center" vertical="center" shrinkToFit="1"/>
    </xf>
    <xf numFmtId="0" fontId="10" fillId="33" borderId="10" xfId="0" applyFont="1" applyFill="1" applyBorder="1" applyAlignment="1">
      <alignment horizontal="left" vertical="center" shrinkToFit="1"/>
    </xf>
    <xf numFmtId="0" fontId="10" fillId="33" borderId="10" xfId="0" applyFont="1" applyFill="1" applyBorder="1" applyAlignment="1">
      <alignment/>
    </xf>
    <xf numFmtId="0" fontId="4" fillId="34" borderId="10" xfId="0" applyFont="1" applyFill="1" applyBorder="1" applyAlignment="1">
      <alignment horizontal="left" vertical="center" shrinkToFit="1"/>
    </xf>
    <xf numFmtId="0" fontId="4" fillId="34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 vertical="center" shrinkToFit="1"/>
    </xf>
    <xf numFmtId="0" fontId="10" fillId="34" borderId="10" xfId="0" applyFont="1" applyFill="1" applyBorder="1" applyAlignment="1">
      <alignment horizontal="center" vertical="center" shrinkToFit="1"/>
    </xf>
    <xf numFmtId="0" fontId="10" fillId="34" borderId="10" xfId="0" applyFont="1" applyFill="1" applyBorder="1" applyAlignment="1">
      <alignment/>
    </xf>
    <xf numFmtId="0" fontId="7" fillId="35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shrinkToFit="1"/>
    </xf>
    <xf numFmtId="0" fontId="10" fillId="35" borderId="10" xfId="0" applyFont="1" applyFill="1" applyBorder="1" applyAlignment="1">
      <alignment/>
    </xf>
    <xf numFmtId="0" fontId="65" fillId="0" borderId="0" xfId="0" applyFont="1" applyAlignment="1">
      <alignment vertical="center"/>
    </xf>
    <xf numFmtId="0" fontId="65" fillId="0" borderId="0" xfId="0" applyFont="1" applyAlignment="1">
      <alignment horizontal="left" vertical="center"/>
    </xf>
    <xf numFmtId="0" fontId="65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9" fontId="13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 vertical="center"/>
    </xf>
    <xf numFmtId="9" fontId="13" fillId="0" borderId="10" xfId="33" applyFont="1" applyBorder="1" applyAlignment="1">
      <alignment horizontal="center" vertical="center"/>
    </xf>
    <xf numFmtId="0" fontId="69" fillId="0" borderId="0" xfId="0" applyFont="1" applyAlignment="1">
      <alignment/>
    </xf>
    <xf numFmtId="0" fontId="8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8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35" borderId="10" xfId="0" applyNumberFormat="1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center" vertical="center" shrinkToFit="1"/>
    </xf>
    <xf numFmtId="0" fontId="4" fillId="35" borderId="10" xfId="0" applyFont="1" applyFill="1" applyBorder="1" applyAlignment="1">
      <alignment/>
    </xf>
    <xf numFmtId="0" fontId="8" fillId="35" borderId="10" xfId="0" applyFont="1" applyFill="1" applyBorder="1" applyAlignment="1">
      <alignment horizontal="left" vertical="center" shrinkToFit="1"/>
    </xf>
    <xf numFmtId="0" fontId="9" fillId="35" borderId="10" xfId="0" applyFont="1" applyFill="1" applyBorder="1" applyAlignment="1">
      <alignment horizontal="left" vertical="center" shrinkToFit="1"/>
    </xf>
    <xf numFmtId="0" fontId="8" fillId="35" borderId="10" xfId="0" applyNumberFormat="1" applyFont="1" applyFill="1" applyBorder="1" applyAlignment="1">
      <alignment horizontal="left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0" fontId="4" fillId="35" borderId="10" xfId="0" applyFont="1" applyFill="1" applyBorder="1" applyAlignment="1">
      <alignment vertical="center"/>
    </xf>
    <xf numFmtId="0" fontId="66" fillId="0" borderId="10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66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 wrapText="1"/>
    </xf>
    <xf numFmtId="0" fontId="70" fillId="0" borderId="10" xfId="0" applyNumberFormat="1" applyFont="1" applyFill="1" applyBorder="1" applyAlignment="1">
      <alignment horizontal="center" vertical="center" wrapText="1"/>
    </xf>
    <xf numFmtId="0" fontId="70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10" fillId="33" borderId="10" xfId="0" applyFont="1" applyFill="1" applyBorder="1" applyAlignment="1">
      <alignment horizontal="left" vertical="center" wrapText="1" shrinkToFit="1"/>
    </xf>
    <xf numFmtId="0" fontId="4" fillId="35" borderId="10" xfId="0" applyFont="1" applyFill="1" applyBorder="1" applyAlignment="1">
      <alignment horizontal="left" vertical="center" wrapText="1" shrinkToFit="1"/>
    </xf>
    <xf numFmtId="0" fontId="10" fillId="35" borderId="10" xfId="0" applyFont="1" applyFill="1" applyBorder="1" applyAlignment="1">
      <alignment horizontal="left" vertical="center" wrapText="1" shrinkToFit="1"/>
    </xf>
    <xf numFmtId="0" fontId="62" fillId="0" borderId="10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left" vertical="center" wrapText="1"/>
    </xf>
    <xf numFmtId="0" fontId="64" fillId="0" borderId="10" xfId="0" applyFont="1" applyFill="1" applyBorder="1" applyAlignment="1">
      <alignment horizontal="left" vertical="top" wrapText="1"/>
    </xf>
    <xf numFmtId="0" fontId="65" fillId="0" borderId="10" xfId="0" applyFont="1" applyFill="1" applyBorder="1" applyAlignment="1">
      <alignment horizontal="left" vertical="center" wrapText="1"/>
    </xf>
    <xf numFmtId="0" fontId="63" fillId="0" borderId="10" xfId="0" applyFont="1" applyFill="1" applyBorder="1" applyAlignment="1">
      <alignment horizontal="left" vertical="top" wrapText="1"/>
    </xf>
    <xf numFmtId="0" fontId="65" fillId="0" borderId="10" xfId="0" applyFont="1" applyFill="1" applyBorder="1" applyAlignment="1">
      <alignment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vertical="center"/>
    </xf>
    <xf numFmtId="0" fontId="65" fillId="0" borderId="10" xfId="0" applyFont="1" applyFill="1" applyBorder="1" applyAlignment="1">
      <alignment horizontal="left" wrapText="1"/>
    </xf>
    <xf numFmtId="49" fontId="63" fillId="0" borderId="10" xfId="0" applyNumberFormat="1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left" vertical="top" wrapText="1"/>
    </xf>
    <xf numFmtId="0" fontId="62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vertical="center" wrapText="1"/>
    </xf>
    <xf numFmtId="0" fontId="63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shrinkToFit="1"/>
    </xf>
    <xf numFmtId="0" fontId="9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left" vertical="center" wrapText="1"/>
    </xf>
    <xf numFmtId="0" fontId="64" fillId="0" borderId="10" xfId="0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vertical="center" wrapText="1"/>
    </xf>
    <xf numFmtId="0" fontId="62" fillId="0" borderId="10" xfId="0" applyFont="1" applyFill="1" applyBorder="1" applyAlignment="1">
      <alignment vertical="center"/>
    </xf>
    <xf numFmtId="0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49" fontId="63" fillId="33" borderId="10" xfId="0" applyNumberFormat="1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49" fontId="64" fillId="33" borderId="10" xfId="0" applyNumberFormat="1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vertical="center"/>
    </xf>
    <xf numFmtId="49" fontId="63" fillId="33" borderId="10" xfId="0" applyNumberFormat="1" applyFont="1" applyFill="1" applyBorder="1" applyAlignment="1">
      <alignment horizontal="center" vertical="center"/>
    </xf>
    <xf numFmtId="0" fontId="63" fillId="33" borderId="0" xfId="0" applyFont="1" applyFill="1" applyAlignment="1">
      <alignment vertical="center"/>
    </xf>
    <xf numFmtId="0" fontId="6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shrinkToFit="1"/>
    </xf>
    <xf numFmtId="0" fontId="8" fillId="0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70" fillId="0" borderId="10" xfId="0" applyNumberFormat="1" applyFont="1" applyFill="1" applyBorder="1" applyAlignment="1">
      <alignment horizontal="left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73" fillId="33" borderId="10" xfId="0" applyFont="1" applyFill="1" applyBorder="1" applyAlignment="1">
      <alignment horizontal="center" vertical="center" wrapText="1"/>
    </xf>
    <xf numFmtId="0" fontId="73" fillId="33" borderId="10" xfId="0" applyFont="1" applyFill="1" applyBorder="1" applyAlignment="1">
      <alignment horizontal="center" vertical="center"/>
    </xf>
    <xf numFmtId="0" fontId="74" fillId="33" borderId="10" xfId="0" applyFont="1" applyFill="1" applyBorder="1" applyAlignment="1">
      <alignment horizontal="left" vertical="center" shrinkToFit="1"/>
    </xf>
    <xf numFmtId="0" fontId="74" fillId="33" borderId="10" xfId="0" applyFont="1" applyFill="1" applyBorder="1" applyAlignment="1">
      <alignment horizontal="left" vertical="center" wrapText="1" shrinkToFit="1"/>
    </xf>
    <xf numFmtId="0" fontId="74" fillId="33" borderId="10" xfId="0" applyFont="1" applyFill="1" applyBorder="1" applyAlignment="1">
      <alignment horizontal="center" vertical="center" shrinkToFit="1"/>
    </xf>
    <xf numFmtId="0" fontId="74" fillId="33" borderId="10" xfId="0" applyFont="1" applyFill="1" applyBorder="1" applyAlignment="1">
      <alignment horizontal="center" vertical="center" wrapText="1"/>
    </xf>
    <xf numFmtId="0" fontId="74" fillId="33" borderId="10" xfId="0" applyFont="1" applyFill="1" applyBorder="1" applyAlignment="1">
      <alignment/>
    </xf>
    <xf numFmtId="0" fontId="68" fillId="0" borderId="10" xfId="0" applyFont="1" applyFill="1" applyBorder="1" applyAlignment="1">
      <alignment horizontal="left" vertical="center" wrapText="1"/>
    </xf>
    <xf numFmtId="0" fontId="68" fillId="0" borderId="10" xfId="0" applyFont="1" applyFill="1" applyBorder="1" applyAlignment="1">
      <alignment horizontal="left" vertical="center"/>
    </xf>
    <xf numFmtId="0" fontId="63" fillId="0" borderId="10" xfId="0" applyNumberFormat="1" applyFont="1" applyFill="1" applyBorder="1" applyAlignment="1">
      <alignment horizontal="left" vertical="center" wrapText="1"/>
    </xf>
    <xf numFmtId="0" fontId="63" fillId="0" borderId="10" xfId="0" applyFont="1" applyFill="1" applyBorder="1" applyAlignment="1">
      <alignment horizontal="center" vertical="center"/>
    </xf>
    <xf numFmtId="0" fontId="75" fillId="16" borderId="10" xfId="0" applyFont="1" applyFill="1" applyBorder="1" applyAlignment="1">
      <alignment horizontal="left" vertical="center" wrapText="1"/>
    </xf>
    <xf numFmtId="0" fontId="76" fillId="16" borderId="10" xfId="0" applyNumberFormat="1" applyFont="1" applyFill="1" applyBorder="1" applyAlignment="1">
      <alignment horizontal="left" vertical="center" wrapText="1"/>
    </xf>
    <xf numFmtId="0" fontId="76" fillId="16" borderId="10" xfId="0" applyFont="1" applyFill="1" applyBorder="1" applyAlignment="1">
      <alignment horizontal="center" vertical="center" wrapText="1"/>
    </xf>
    <xf numFmtId="0" fontId="76" fillId="16" borderId="10" xfId="0" applyFont="1" applyFill="1" applyBorder="1" applyAlignment="1">
      <alignment vertical="center"/>
    </xf>
    <xf numFmtId="0" fontId="75" fillId="16" borderId="10" xfId="0" applyFont="1" applyFill="1" applyBorder="1" applyAlignment="1">
      <alignment horizontal="left" vertical="center"/>
    </xf>
    <xf numFmtId="0" fontId="76" fillId="16" borderId="10" xfId="0" applyFont="1" applyFill="1" applyBorder="1" applyAlignment="1">
      <alignment horizontal="center" vertical="center"/>
    </xf>
    <xf numFmtId="0" fontId="77" fillId="16" borderId="10" xfId="0" applyFont="1" applyFill="1" applyBorder="1" applyAlignment="1">
      <alignment horizontal="center" vertical="center"/>
    </xf>
    <xf numFmtId="0" fontId="77" fillId="16" borderId="10" xfId="0" applyFont="1" applyFill="1" applyBorder="1" applyAlignment="1">
      <alignment horizontal="center" vertical="center" wrapText="1"/>
    </xf>
    <xf numFmtId="0" fontId="77" fillId="16" borderId="10" xfId="0" applyFont="1" applyFill="1" applyBorder="1" applyAlignment="1">
      <alignment horizontal="left" vertical="center"/>
    </xf>
    <xf numFmtId="0" fontId="77" fillId="16" borderId="10" xfId="0" applyNumberFormat="1" applyFont="1" applyFill="1" applyBorder="1" applyAlignment="1">
      <alignment horizontal="left" vertical="center" wrapText="1"/>
    </xf>
    <xf numFmtId="0" fontId="76" fillId="16" borderId="10" xfId="0" applyFont="1" applyFill="1" applyBorder="1" applyAlignment="1">
      <alignment horizontal="left" vertical="center" wrapText="1"/>
    </xf>
    <xf numFmtId="0" fontId="76" fillId="16" borderId="10" xfId="0" applyFont="1" applyFill="1" applyBorder="1" applyAlignment="1">
      <alignment horizontal="left" vertical="center" shrinkToFit="1"/>
    </xf>
    <xf numFmtId="0" fontId="75" fillId="16" borderId="10" xfId="0" applyFont="1" applyFill="1" applyBorder="1" applyAlignment="1">
      <alignment horizontal="left" vertical="center" shrinkToFit="1"/>
    </xf>
    <xf numFmtId="0" fontId="76" fillId="16" borderId="10" xfId="0" applyFont="1" applyFill="1" applyBorder="1" applyAlignment="1">
      <alignment vertical="center" wrapText="1"/>
    </xf>
    <xf numFmtId="0" fontId="78" fillId="16" borderId="10" xfId="0" applyFont="1" applyFill="1" applyBorder="1" applyAlignment="1">
      <alignment horizontal="center" vertical="center" wrapText="1"/>
    </xf>
    <xf numFmtId="0" fontId="79" fillId="16" borderId="10" xfId="39" applyFont="1" applyFill="1" applyBorder="1" applyAlignment="1">
      <alignment horizontal="left" vertical="center" shrinkToFit="1"/>
    </xf>
    <xf numFmtId="0" fontId="79" fillId="16" borderId="10" xfId="39" applyFont="1" applyFill="1" applyBorder="1" applyAlignment="1">
      <alignment horizontal="left" vertical="center" wrapText="1" shrinkToFit="1"/>
    </xf>
    <xf numFmtId="0" fontId="79" fillId="16" borderId="10" xfId="39" applyFont="1" applyFill="1" applyBorder="1" applyAlignment="1">
      <alignment horizontal="center" vertical="center" shrinkToFit="1"/>
    </xf>
    <xf numFmtId="0" fontId="79" fillId="16" borderId="10" xfId="39" applyFont="1" applyFill="1" applyBorder="1" applyAlignment="1">
      <alignment horizontal="center" vertical="center" wrapText="1"/>
    </xf>
    <xf numFmtId="0" fontId="79" fillId="16" borderId="10" xfId="39" applyFont="1" applyFill="1" applyBorder="1" applyAlignment="1">
      <alignment/>
    </xf>
    <xf numFmtId="0" fontId="80" fillId="16" borderId="10" xfId="0" applyFont="1" applyFill="1" applyBorder="1" applyAlignment="1">
      <alignment horizontal="left" vertical="center" wrapText="1"/>
    </xf>
    <xf numFmtId="0" fontId="79" fillId="16" borderId="0" xfId="0" applyFont="1" applyFill="1" applyAlignment="1">
      <alignment horizontal="center" vertical="center" wrapText="1"/>
    </xf>
    <xf numFmtId="0" fontId="80" fillId="16" borderId="10" xfId="0" applyFont="1" applyFill="1" applyBorder="1" applyAlignment="1">
      <alignment horizontal="center" vertical="center" wrapText="1"/>
    </xf>
    <xf numFmtId="0" fontId="79" fillId="16" borderId="10" xfId="0" applyFont="1" applyFill="1" applyBorder="1" applyAlignment="1">
      <alignment horizontal="center" vertical="center"/>
    </xf>
    <xf numFmtId="0" fontId="80" fillId="16" borderId="10" xfId="0" applyFont="1" applyFill="1" applyBorder="1" applyAlignment="1">
      <alignment horizontal="center"/>
    </xf>
    <xf numFmtId="0" fontId="81" fillId="16" borderId="10" xfId="39" applyFont="1" applyFill="1" applyBorder="1" applyAlignment="1">
      <alignment horizontal="left" vertical="center" shrinkToFit="1"/>
    </xf>
    <xf numFmtId="0" fontId="56" fillId="16" borderId="10" xfId="39" applyFont="1" applyFill="1" applyBorder="1" applyAlignment="1">
      <alignment horizontal="center" vertical="center" wrapText="1"/>
    </xf>
    <xf numFmtId="0" fontId="56" fillId="16" borderId="10" xfId="39" applyFont="1" applyFill="1" applyBorder="1" applyAlignment="1">
      <alignment horizontal="left" vertical="center" shrinkToFit="1"/>
    </xf>
    <xf numFmtId="0" fontId="56" fillId="16" borderId="10" xfId="39" applyFont="1" applyFill="1" applyBorder="1" applyAlignment="1">
      <alignment horizontal="left" vertical="center" wrapText="1" shrinkToFit="1"/>
    </xf>
    <xf numFmtId="0" fontId="56" fillId="16" borderId="10" xfId="39" applyFont="1" applyFill="1" applyBorder="1" applyAlignment="1">
      <alignment horizontal="center" vertical="center" shrinkToFit="1"/>
    </xf>
    <xf numFmtId="0" fontId="56" fillId="16" borderId="10" xfId="39" applyFont="1" applyFill="1" applyBorder="1" applyAlignment="1">
      <alignment/>
    </xf>
    <xf numFmtId="0" fontId="56" fillId="16" borderId="10" xfId="39" applyFont="1" applyFill="1" applyBorder="1" applyAlignment="1">
      <alignment vertical="center"/>
    </xf>
    <xf numFmtId="0" fontId="10" fillId="36" borderId="10" xfId="0" applyFont="1" applyFill="1" applyBorder="1" applyAlignment="1">
      <alignment vertical="center" wrapText="1"/>
    </xf>
    <xf numFmtId="0" fontId="62" fillId="36" borderId="10" xfId="0" applyFont="1" applyFill="1" applyBorder="1" applyAlignment="1">
      <alignment horizontal="center" vertical="center" wrapText="1"/>
    </xf>
    <xf numFmtId="0" fontId="67" fillId="36" borderId="10" xfId="0" applyFont="1" applyFill="1" applyBorder="1" applyAlignment="1">
      <alignment horizontal="center" vertical="center" wrapText="1"/>
    </xf>
    <xf numFmtId="0" fontId="82" fillId="16" borderId="12" xfId="0" applyFont="1" applyFill="1" applyBorder="1" applyAlignment="1">
      <alignment horizontal="center" vertical="center" wrapText="1"/>
    </xf>
    <xf numFmtId="0" fontId="56" fillId="16" borderId="13" xfId="0" applyFont="1" applyFill="1" applyBorder="1" applyAlignment="1">
      <alignment horizontal="center" vertical="center" wrapText="1"/>
    </xf>
    <xf numFmtId="0" fontId="56" fillId="16" borderId="13" xfId="0" applyFont="1" applyFill="1" applyBorder="1" applyAlignment="1">
      <alignment horizontal="center" vertical="center"/>
    </xf>
    <xf numFmtId="0" fontId="56" fillId="16" borderId="11" xfId="0" applyFont="1" applyFill="1" applyBorder="1" applyAlignment="1">
      <alignment horizontal="center" vertical="center"/>
    </xf>
    <xf numFmtId="0" fontId="83" fillId="16" borderId="12" xfId="0" applyFont="1" applyFill="1" applyBorder="1" applyAlignment="1">
      <alignment horizontal="center" vertical="center" wrapText="1"/>
    </xf>
    <xf numFmtId="0" fontId="56" fillId="16" borderId="11" xfId="0" applyFont="1" applyFill="1" applyBorder="1" applyAlignment="1">
      <alignment horizontal="center" vertical="center" wrapText="1"/>
    </xf>
    <xf numFmtId="0" fontId="83" fillId="16" borderId="12" xfId="0" applyFont="1" applyFill="1" applyBorder="1" applyAlignment="1">
      <alignment vertical="center" wrapText="1"/>
    </xf>
    <xf numFmtId="0" fontId="56" fillId="16" borderId="13" xfId="0" applyFont="1" applyFill="1" applyBorder="1" applyAlignment="1">
      <alignment vertical="center" wrapText="1"/>
    </xf>
    <xf numFmtId="0" fontId="56" fillId="16" borderId="11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2" xfId="0" applyFont="1" applyFill="1" applyBorder="1" applyAlignment="1">
      <alignment horizontal="center" vertical="center" wrapText="1"/>
    </xf>
    <xf numFmtId="0" fontId="70" fillId="0" borderId="13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0" fontId="65" fillId="33" borderId="12" xfId="0" applyFont="1" applyFill="1" applyBorder="1" applyAlignment="1">
      <alignment horizontal="center" vertical="center" wrapText="1"/>
    </xf>
    <xf numFmtId="0" fontId="65" fillId="33" borderId="13" xfId="0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center" vertical="center" wrapText="1"/>
    </xf>
    <xf numFmtId="0" fontId="72" fillId="0" borderId="12" xfId="0" applyFont="1" applyFill="1" applyBorder="1" applyAlignment="1">
      <alignment horizontal="center" vertical="center" wrapText="1"/>
    </xf>
    <xf numFmtId="0" fontId="72" fillId="0" borderId="13" xfId="0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78" fillId="16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/>
    </xf>
    <xf numFmtId="0" fontId="71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 wrapText="1"/>
    </xf>
    <xf numFmtId="0" fontId="65" fillId="34" borderId="12" xfId="0" applyFont="1" applyFill="1" applyBorder="1" applyAlignment="1">
      <alignment horizontal="center" vertical="center" wrapText="1"/>
    </xf>
    <xf numFmtId="0" fontId="65" fillId="34" borderId="13" xfId="0" applyFont="1" applyFill="1" applyBorder="1" applyAlignment="1">
      <alignment horizontal="center" vertical="center" wrapText="1"/>
    </xf>
    <xf numFmtId="0" fontId="65" fillId="34" borderId="11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81" fillId="16" borderId="12" xfId="39" applyFont="1" applyFill="1" applyBorder="1" applyAlignment="1">
      <alignment horizontal="center" vertical="center" wrapText="1"/>
    </xf>
    <xf numFmtId="0" fontId="70" fillId="35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8"/>
  <sheetViews>
    <sheetView tabSelected="1" zoomScale="70" zoomScaleNormal="70" workbookViewId="0" topLeftCell="A139">
      <selection activeCell="R192" sqref="R192"/>
    </sheetView>
  </sheetViews>
  <sheetFormatPr defaultColWidth="9.00390625" defaultRowHeight="19.5" customHeight="1"/>
  <cols>
    <col min="1" max="1" width="4.7109375" style="11" customWidth="1"/>
    <col min="2" max="2" width="18.421875" style="62" customWidth="1"/>
    <col min="3" max="3" width="21.00390625" style="63" customWidth="1"/>
    <col min="4" max="4" width="34.140625" style="11" customWidth="1"/>
    <col min="5" max="6" width="6.140625" style="11" customWidth="1"/>
    <col min="7" max="11" width="6.00390625" style="12" customWidth="1"/>
    <col min="12" max="12" width="7.421875" style="4" customWidth="1"/>
    <col min="13" max="13" width="7.421875" style="150" customWidth="1"/>
    <col min="14" max="14" width="14.8515625" style="64" customWidth="1"/>
    <col min="15" max="16384" width="9.00390625" style="4" customWidth="1"/>
  </cols>
  <sheetData>
    <row r="1" spans="1:14" s="1" customFormat="1" ht="19.5" customHeight="1">
      <c r="A1" s="229" t="s">
        <v>53</v>
      </c>
      <c r="B1" s="240" t="s">
        <v>39</v>
      </c>
      <c r="C1" s="241" t="s">
        <v>40</v>
      </c>
      <c r="D1" s="228" t="s">
        <v>168</v>
      </c>
      <c r="E1" s="228" t="s">
        <v>169</v>
      </c>
      <c r="F1" s="228" t="s">
        <v>170</v>
      </c>
      <c r="G1" s="228" t="s">
        <v>171</v>
      </c>
      <c r="H1" s="228"/>
      <c r="I1" s="228"/>
      <c r="J1" s="228"/>
      <c r="K1" s="228"/>
      <c r="L1" s="228" t="s">
        <v>172</v>
      </c>
      <c r="M1" s="239" t="s">
        <v>359</v>
      </c>
      <c r="N1" s="231" t="s">
        <v>360</v>
      </c>
    </row>
    <row r="2" spans="1:14" s="1" customFormat="1" ht="28.5" customHeight="1">
      <c r="A2" s="228"/>
      <c r="B2" s="240"/>
      <c r="C2" s="241"/>
      <c r="D2" s="228"/>
      <c r="E2" s="228"/>
      <c r="F2" s="228"/>
      <c r="G2" s="97" t="s">
        <v>173</v>
      </c>
      <c r="H2" s="97" t="s">
        <v>174</v>
      </c>
      <c r="I2" s="97" t="s">
        <v>175</v>
      </c>
      <c r="J2" s="98" t="s">
        <v>54</v>
      </c>
      <c r="K2" s="98" t="s">
        <v>55</v>
      </c>
      <c r="L2" s="228"/>
      <c r="M2" s="239"/>
      <c r="N2" s="231"/>
    </row>
    <row r="3" spans="1:14" ht="19.5" customHeight="1">
      <c r="A3" s="230" t="s">
        <v>56</v>
      </c>
      <c r="B3" s="91" t="s">
        <v>57</v>
      </c>
      <c r="C3" s="92" t="s">
        <v>45</v>
      </c>
      <c r="D3" s="2" t="s">
        <v>58</v>
      </c>
      <c r="E3" s="3">
        <v>1</v>
      </c>
      <c r="F3" s="3">
        <v>16</v>
      </c>
      <c r="G3" s="3">
        <v>16</v>
      </c>
      <c r="H3" s="3"/>
      <c r="I3" s="3"/>
      <c r="J3" s="3"/>
      <c r="K3" s="3"/>
      <c r="L3" s="3">
        <v>1</v>
      </c>
      <c r="M3" s="136"/>
      <c r="N3" s="91"/>
    </row>
    <row r="4" spans="1:14" ht="19.5" customHeight="1">
      <c r="A4" s="230"/>
      <c r="B4" s="91" t="s">
        <v>57</v>
      </c>
      <c r="C4" s="92" t="s">
        <v>46</v>
      </c>
      <c r="D4" s="2" t="s">
        <v>176</v>
      </c>
      <c r="E4" s="3">
        <v>4</v>
      </c>
      <c r="F4" s="3">
        <v>80</v>
      </c>
      <c r="G4" s="3">
        <f>E4*16</f>
        <v>64</v>
      </c>
      <c r="H4" s="3"/>
      <c r="I4" s="3"/>
      <c r="J4" s="3"/>
      <c r="K4" s="3">
        <v>16</v>
      </c>
      <c r="L4" s="3">
        <v>1</v>
      </c>
      <c r="M4" s="136"/>
      <c r="N4" s="91"/>
    </row>
    <row r="5" spans="1:14" ht="19.5" customHeight="1">
      <c r="A5" s="230"/>
      <c r="B5" s="91" t="s">
        <v>59</v>
      </c>
      <c r="C5" s="156" t="s">
        <v>381</v>
      </c>
      <c r="D5" s="2" t="s">
        <v>60</v>
      </c>
      <c r="E5" s="3">
        <v>2</v>
      </c>
      <c r="F5" s="136">
        <v>48</v>
      </c>
      <c r="G5" s="136">
        <v>32</v>
      </c>
      <c r="H5" s="3"/>
      <c r="I5" s="3"/>
      <c r="J5" s="3"/>
      <c r="K5" s="3">
        <v>16</v>
      </c>
      <c r="L5" s="3">
        <v>1</v>
      </c>
      <c r="M5" s="136"/>
      <c r="N5" s="91"/>
    </row>
    <row r="6" spans="1:14" ht="19.5" customHeight="1">
      <c r="A6" s="230"/>
      <c r="B6" s="91" t="s">
        <v>61</v>
      </c>
      <c r="C6" s="92" t="s">
        <v>47</v>
      </c>
      <c r="D6" s="2" t="s">
        <v>1</v>
      </c>
      <c r="E6" s="3">
        <v>1</v>
      </c>
      <c r="F6" s="3">
        <v>16</v>
      </c>
      <c r="G6" s="3">
        <v>16</v>
      </c>
      <c r="H6" s="3"/>
      <c r="I6" s="3"/>
      <c r="J6" s="3"/>
      <c r="K6" s="3"/>
      <c r="L6" s="3">
        <v>2</v>
      </c>
      <c r="M6" s="136"/>
      <c r="N6" s="91"/>
    </row>
    <row r="7" spans="1:14" ht="19.5" customHeight="1">
      <c r="A7" s="230"/>
      <c r="B7" s="91" t="s">
        <v>48</v>
      </c>
      <c r="C7" s="92" t="s">
        <v>15</v>
      </c>
      <c r="D7" s="2" t="s">
        <v>177</v>
      </c>
      <c r="E7" s="3">
        <v>4</v>
      </c>
      <c r="F7" s="3">
        <f>96+16</f>
        <v>112</v>
      </c>
      <c r="G7" s="3">
        <v>64</v>
      </c>
      <c r="H7" s="3"/>
      <c r="I7" s="3"/>
      <c r="J7" s="3"/>
      <c r="K7" s="3">
        <v>48</v>
      </c>
      <c r="L7" s="3">
        <v>1</v>
      </c>
      <c r="M7" s="136"/>
      <c r="N7" s="91"/>
    </row>
    <row r="8" spans="1:14" ht="19.5" customHeight="1">
      <c r="A8" s="230"/>
      <c r="B8" s="91" t="s">
        <v>48</v>
      </c>
      <c r="C8" s="92" t="s">
        <v>16</v>
      </c>
      <c r="D8" s="2" t="s">
        <v>62</v>
      </c>
      <c r="E8" s="3">
        <v>4</v>
      </c>
      <c r="F8" s="3">
        <v>112</v>
      </c>
      <c r="G8" s="3">
        <v>64</v>
      </c>
      <c r="H8" s="3"/>
      <c r="I8" s="3"/>
      <c r="J8" s="3"/>
      <c r="K8" s="3">
        <v>48</v>
      </c>
      <c r="L8" s="3">
        <v>2</v>
      </c>
      <c r="M8" s="136"/>
      <c r="N8" s="91"/>
    </row>
    <row r="9" spans="1:14" ht="19.5" customHeight="1">
      <c r="A9" s="230"/>
      <c r="B9" s="91" t="s">
        <v>48</v>
      </c>
      <c r="C9" s="92" t="s">
        <v>17</v>
      </c>
      <c r="D9" s="2" t="s">
        <v>178</v>
      </c>
      <c r="E9" s="3">
        <v>4</v>
      </c>
      <c r="F9" s="3">
        <v>112</v>
      </c>
      <c r="G9" s="3">
        <v>64</v>
      </c>
      <c r="H9" s="3"/>
      <c r="I9" s="3"/>
      <c r="J9" s="3"/>
      <c r="K9" s="3">
        <v>48</v>
      </c>
      <c r="L9" s="3">
        <v>3</v>
      </c>
      <c r="M9" s="136"/>
      <c r="N9" s="91"/>
    </row>
    <row r="10" spans="1:14" ht="19.5" customHeight="1">
      <c r="A10" s="230"/>
      <c r="B10" s="91" t="s">
        <v>48</v>
      </c>
      <c r="C10" s="92" t="s">
        <v>18</v>
      </c>
      <c r="D10" s="2" t="s">
        <v>63</v>
      </c>
      <c r="E10" s="3">
        <v>4</v>
      </c>
      <c r="F10" s="3">
        <v>112</v>
      </c>
      <c r="G10" s="3">
        <v>64</v>
      </c>
      <c r="H10" s="3"/>
      <c r="I10" s="3"/>
      <c r="J10" s="3"/>
      <c r="K10" s="3">
        <v>48</v>
      </c>
      <c r="L10" s="3">
        <v>4</v>
      </c>
      <c r="M10" s="136"/>
      <c r="N10" s="91"/>
    </row>
    <row r="11" spans="1:14" s="93" customFormat="1" ht="31.5" customHeight="1">
      <c r="A11" s="230"/>
      <c r="B11" s="91" t="s">
        <v>274</v>
      </c>
      <c r="C11" s="92" t="s">
        <v>272</v>
      </c>
      <c r="D11" s="2" t="s">
        <v>72</v>
      </c>
      <c r="E11" s="3">
        <v>2</v>
      </c>
      <c r="F11" s="3">
        <v>48</v>
      </c>
      <c r="G11" s="3">
        <v>32</v>
      </c>
      <c r="H11" s="3"/>
      <c r="I11" s="3"/>
      <c r="J11" s="3"/>
      <c r="K11" s="3">
        <v>16</v>
      </c>
      <c r="L11" s="13" t="s">
        <v>79</v>
      </c>
      <c r="M11" s="137"/>
      <c r="N11" s="91"/>
    </row>
    <row r="12" spans="1:14" s="93" customFormat="1" ht="26.25">
      <c r="A12" s="230"/>
      <c r="B12" s="91" t="s">
        <v>274</v>
      </c>
      <c r="C12" s="92" t="s">
        <v>271</v>
      </c>
      <c r="D12" s="2" t="s">
        <v>73</v>
      </c>
      <c r="E12" s="3">
        <v>2</v>
      </c>
      <c r="F12" s="3">
        <v>48</v>
      </c>
      <c r="G12" s="3">
        <v>32</v>
      </c>
      <c r="H12" s="3"/>
      <c r="I12" s="3"/>
      <c r="J12" s="3"/>
      <c r="K12" s="3">
        <v>16</v>
      </c>
      <c r="L12" s="13" t="s">
        <v>80</v>
      </c>
      <c r="M12" s="137"/>
      <c r="N12" s="91"/>
    </row>
    <row r="13" spans="1:14" ht="26.25">
      <c r="A13" s="230"/>
      <c r="B13" s="91" t="s">
        <v>64</v>
      </c>
      <c r="C13" s="99" t="s">
        <v>78</v>
      </c>
      <c r="D13" s="100" t="s">
        <v>52</v>
      </c>
      <c r="E13" s="3">
        <v>3</v>
      </c>
      <c r="F13" s="3">
        <v>64</v>
      </c>
      <c r="G13" s="3">
        <v>32</v>
      </c>
      <c r="H13" s="3"/>
      <c r="I13" s="3">
        <v>32</v>
      </c>
      <c r="J13" s="3"/>
      <c r="K13" s="3"/>
      <c r="L13" s="3">
        <v>2</v>
      </c>
      <c r="M13" s="136"/>
      <c r="N13" s="91"/>
    </row>
    <row r="14" spans="1:14" ht="19.5" customHeight="1">
      <c r="A14" s="230"/>
      <c r="B14" s="91" t="s">
        <v>65</v>
      </c>
      <c r="C14" s="101" t="s">
        <v>42</v>
      </c>
      <c r="D14" s="102" t="s">
        <v>14</v>
      </c>
      <c r="E14" s="3">
        <v>5</v>
      </c>
      <c r="F14" s="3">
        <v>80</v>
      </c>
      <c r="G14" s="3">
        <v>80</v>
      </c>
      <c r="H14" s="3"/>
      <c r="I14" s="3"/>
      <c r="J14" s="3"/>
      <c r="K14" s="3"/>
      <c r="L14" s="24">
        <v>1</v>
      </c>
      <c r="M14" s="138"/>
      <c r="N14" s="103"/>
    </row>
    <row r="15" spans="1:14" ht="19.5" customHeight="1">
      <c r="A15" s="230"/>
      <c r="B15" s="91" t="s">
        <v>65</v>
      </c>
      <c r="C15" s="101" t="s">
        <v>49</v>
      </c>
      <c r="D15" s="102" t="s">
        <v>13</v>
      </c>
      <c r="E15" s="3">
        <v>5</v>
      </c>
      <c r="F15" s="3">
        <v>80</v>
      </c>
      <c r="G15" s="3">
        <v>80</v>
      </c>
      <c r="H15" s="3"/>
      <c r="I15" s="3"/>
      <c r="J15" s="3"/>
      <c r="K15" s="3"/>
      <c r="L15" s="24">
        <v>2</v>
      </c>
      <c r="M15" s="138"/>
      <c r="N15" s="103"/>
    </row>
    <row r="16" spans="1:14" ht="19.5" customHeight="1">
      <c r="A16" s="230"/>
      <c r="B16" s="91" t="s">
        <v>65</v>
      </c>
      <c r="C16" s="101" t="s">
        <v>3</v>
      </c>
      <c r="D16" s="102" t="s">
        <v>4</v>
      </c>
      <c r="E16" s="3">
        <v>2</v>
      </c>
      <c r="F16" s="3">
        <v>32</v>
      </c>
      <c r="G16" s="3">
        <v>32</v>
      </c>
      <c r="H16" s="3"/>
      <c r="I16" s="3"/>
      <c r="J16" s="3"/>
      <c r="K16" s="3"/>
      <c r="L16" s="24">
        <v>2</v>
      </c>
      <c r="M16" s="138"/>
      <c r="N16" s="103"/>
    </row>
    <row r="17" spans="1:14" ht="19.5" customHeight="1">
      <c r="A17" s="230"/>
      <c r="B17" s="91" t="s">
        <v>65</v>
      </c>
      <c r="C17" s="101" t="s">
        <v>5</v>
      </c>
      <c r="D17" s="102" t="s">
        <v>6</v>
      </c>
      <c r="E17" s="3">
        <v>3</v>
      </c>
      <c r="F17" s="3">
        <v>48</v>
      </c>
      <c r="G17" s="3">
        <v>48</v>
      </c>
      <c r="H17" s="3"/>
      <c r="I17" s="3"/>
      <c r="J17" s="3"/>
      <c r="K17" s="3"/>
      <c r="L17" s="24">
        <v>3</v>
      </c>
      <c r="M17" s="138"/>
      <c r="N17" s="103"/>
    </row>
    <row r="18" spans="1:14" ht="19.5" customHeight="1">
      <c r="A18" s="230"/>
      <c r="B18" s="91" t="s">
        <v>65</v>
      </c>
      <c r="C18" s="101" t="s">
        <v>43</v>
      </c>
      <c r="D18" s="102" t="s">
        <v>7</v>
      </c>
      <c r="E18" s="3">
        <v>3.5</v>
      </c>
      <c r="F18" s="3">
        <v>56</v>
      </c>
      <c r="G18" s="3">
        <v>56</v>
      </c>
      <c r="H18" s="3"/>
      <c r="I18" s="3"/>
      <c r="J18" s="3"/>
      <c r="K18" s="3"/>
      <c r="L18" s="24">
        <v>2</v>
      </c>
      <c r="M18" s="138"/>
      <c r="N18" s="103"/>
    </row>
    <row r="19" spans="1:14" ht="19.5" customHeight="1">
      <c r="A19" s="230"/>
      <c r="B19" s="91" t="s">
        <v>65</v>
      </c>
      <c r="C19" s="101" t="s">
        <v>50</v>
      </c>
      <c r="D19" s="102" t="s">
        <v>8</v>
      </c>
      <c r="E19" s="3">
        <v>3.5</v>
      </c>
      <c r="F19" s="3">
        <v>56</v>
      </c>
      <c r="G19" s="3">
        <v>56</v>
      </c>
      <c r="H19" s="3"/>
      <c r="I19" s="3"/>
      <c r="J19" s="3"/>
      <c r="K19" s="3"/>
      <c r="L19" s="24">
        <v>3</v>
      </c>
      <c r="M19" s="138"/>
      <c r="N19" s="103"/>
    </row>
    <row r="20" spans="1:14" ht="19.5" customHeight="1">
      <c r="A20" s="230"/>
      <c r="B20" s="91" t="s">
        <v>66</v>
      </c>
      <c r="C20" s="101" t="s">
        <v>44</v>
      </c>
      <c r="D20" s="102" t="s">
        <v>9</v>
      </c>
      <c r="E20" s="3">
        <v>1</v>
      </c>
      <c r="F20" s="3">
        <v>32</v>
      </c>
      <c r="G20" s="3"/>
      <c r="H20" s="3">
        <v>32</v>
      </c>
      <c r="I20" s="3"/>
      <c r="J20" s="3"/>
      <c r="K20" s="3"/>
      <c r="L20" s="24">
        <v>2</v>
      </c>
      <c r="M20" s="138"/>
      <c r="N20" s="103"/>
    </row>
    <row r="21" spans="1:14" ht="19.5" customHeight="1">
      <c r="A21" s="230"/>
      <c r="B21" s="91" t="s">
        <v>65</v>
      </c>
      <c r="C21" s="101" t="s">
        <v>51</v>
      </c>
      <c r="D21" s="102" t="s">
        <v>10</v>
      </c>
      <c r="E21" s="3">
        <v>0.5</v>
      </c>
      <c r="F21" s="3">
        <v>16</v>
      </c>
      <c r="G21" s="3"/>
      <c r="H21" s="3">
        <v>16</v>
      </c>
      <c r="I21" s="3"/>
      <c r="J21" s="3"/>
      <c r="K21" s="3"/>
      <c r="L21" s="24">
        <v>3</v>
      </c>
      <c r="M21" s="138"/>
      <c r="N21" s="103"/>
    </row>
    <row r="22" spans="1:14" ht="19.5" customHeight="1">
      <c r="A22" s="230"/>
      <c r="B22" s="91" t="s">
        <v>12</v>
      </c>
      <c r="C22" s="101" t="s">
        <v>41</v>
      </c>
      <c r="D22" s="102" t="s">
        <v>11</v>
      </c>
      <c r="E22" s="3">
        <v>2</v>
      </c>
      <c r="F22" s="3">
        <v>34</v>
      </c>
      <c r="G22" s="3">
        <v>30</v>
      </c>
      <c r="H22" s="3">
        <v>4</v>
      </c>
      <c r="I22" s="3"/>
      <c r="J22" s="3"/>
      <c r="K22" s="3"/>
      <c r="L22" s="24">
        <v>1</v>
      </c>
      <c r="M22" s="138"/>
      <c r="N22" s="104"/>
    </row>
    <row r="23" spans="1:14" s="1" customFormat="1" ht="19.5" customHeight="1">
      <c r="A23" s="230"/>
      <c r="B23" s="232" t="s">
        <v>67</v>
      </c>
      <c r="C23" s="233"/>
      <c r="D23" s="233"/>
      <c r="E23" s="3">
        <f>SUM(E3:E22)</f>
        <v>56.5</v>
      </c>
      <c r="F23" s="3">
        <f aca="true" t="shared" si="0" ref="F23:K23">SUM(F3:F22)</f>
        <v>1202</v>
      </c>
      <c r="G23" s="3">
        <f t="shared" si="0"/>
        <v>862</v>
      </c>
      <c r="H23" s="3">
        <f t="shared" si="0"/>
        <v>52</v>
      </c>
      <c r="I23" s="3">
        <f t="shared" si="0"/>
        <v>32</v>
      </c>
      <c r="J23" s="3">
        <f t="shared" si="0"/>
        <v>0</v>
      </c>
      <c r="K23" s="3">
        <f t="shared" si="0"/>
        <v>256</v>
      </c>
      <c r="L23" s="3"/>
      <c r="M23" s="136"/>
      <c r="N23" s="105"/>
    </row>
    <row r="24" spans="1:14" ht="19.5" customHeight="1">
      <c r="A24" s="230"/>
      <c r="B24" s="106"/>
      <c r="C24" s="107" t="s">
        <v>2</v>
      </c>
      <c r="D24" s="102" t="s">
        <v>24</v>
      </c>
      <c r="E24" s="3">
        <v>1</v>
      </c>
      <c r="F24" s="3">
        <v>24</v>
      </c>
      <c r="G24" s="3">
        <v>24</v>
      </c>
      <c r="H24" s="3"/>
      <c r="I24" s="3"/>
      <c r="J24" s="3"/>
      <c r="K24" s="3"/>
      <c r="L24" s="108" t="s">
        <v>23</v>
      </c>
      <c r="M24" s="139"/>
      <c r="N24" s="104"/>
    </row>
    <row r="25" spans="1:14" ht="19.5" customHeight="1">
      <c r="A25" s="230"/>
      <c r="B25" s="106"/>
      <c r="C25" s="107" t="s">
        <v>20</v>
      </c>
      <c r="D25" s="102" t="s">
        <v>25</v>
      </c>
      <c r="E25" s="3">
        <v>1</v>
      </c>
      <c r="F25" s="3">
        <v>24</v>
      </c>
      <c r="G25" s="3">
        <v>24</v>
      </c>
      <c r="H25" s="3"/>
      <c r="I25" s="3"/>
      <c r="J25" s="3"/>
      <c r="K25" s="3"/>
      <c r="L25" s="108" t="s">
        <v>23</v>
      </c>
      <c r="M25" s="139"/>
      <c r="N25" s="104"/>
    </row>
    <row r="26" spans="1:14" ht="19.5" customHeight="1">
      <c r="A26" s="230"/>
      <c r="B26" s="106"/>
      <c r="C26" s="107" t="s">
        <v>21</v>
      </c>
      <c r="D26" s="102" t="s">
        <v>26</v>
      </c>
      <c r="E26" s="3">
        <v>1</v>
      </c>
      <c r="F26" s="3">
        <v>24</v>
      </c>
      <c r="G26" s="3">
        <v>24</v>
      </c>
      <c r="H26" s="3"/>
      <c r="I26" s="3"/>
      <c r="J26" s="3"/>
      <c r="K26" s="3"/>
      <c r="L26" s="108" t="s">
        <v>23</v>
      </c>
      <c r="M26" s="139"/>
      <c r="N26" s="104"/>
    </row>
    <row r="27" spans="1:14" ht="27" customHeight="1">
      <c r="A27" s="230"/>
      <c r="B27" s="106"/>
      <c r="C27" s="109" t="s">
        <v>22</v>
      </c>
      <c r="D27" s="102" t="s">
        <v>27</v>
      </c>
      <c r="E27" s="3">
        <v>1</v>
      </c>
      <c r="F27" s="3">
        <v>24</v>
      </c>
      <c r="G27" s="3">
        <v>24</v>
      </c>
      <c r="H27" s="3"/>
      <c r="I27" s="3"/>
      <c r="J27" s="3"/>
      <c r="K27" s="3"/>
      <c r="L27" s="108" t="s">
        <v>23</v>
      </c>
      <c r="M27" s="139"/>
      <c r="N27" s="104"/>
    </row>
    <row r="28" spans="1:14" s="87" customFormat="1" ht="19.5" customHeight="1">
      <c r="A28" s="230"/>
      <c r="B28" s="229" t="s">
        <v>0</v>
      </c>
      <c r="C28" s="229"/>
      <c r="D28" s="229"/>
      <c r="E28" s="97">
        <f>SUM(E24:E27)</f>
        <v>4</v>
      </c>
      <c r="F28" s="97">
        <f>SUM(F24:F27)</f>
        <v>96</v>
      </c>
      <c r="G28" s="97">
        <f>SUM(G24:G27)</f>
        <v>96</v>
      </c>
      <c r="H28" s="97"/>
      <c r="I28" s="97"/>
      <c r="J28" s="97"/>
      <c r="K28" s="97"/>
      <c r="L28" s="110"/>
      <c r="M28" s="140"/>
      <c r="N28" s="105"/>
    </row>
    <row r="29" spans="1:14" ht="19.5" customHeight="1">
      <c r="A29" s="230" t="s">
        <v>68</v>
      </c>
      <c r="B29" s="234"/>
      <c r="C29" s="234"/>
      <c r="D29" s="234"/>
      <c r="E29" s="201">
        <f>E23+E28</f>
        <v>60.5</v>
      </c>
      <c r="F29" s="111">
        <f>F23+F28</f>
        <v>1298</v>
      </c>
      <c r="G29" s="24"/>
      <c r="H29" s="24"/>
      <c r="I29" s="24"/>
      <c r="J29" s="24"/>
      <c r="K29" s="24"/>
      <c r="L29" s="112"/>
      <c r="M29" s="141"/>
      <c r="N29" s="104"/>
    </row>
    <row r="30" spans="1:14" ht="19.5" customHeight="1">
      <c r="A30" s="230" t="s">
        <v>19</v>
      </c>
      <c r="B30" s="20" t="s">
        <v>179</v>
      </c>
      <c r="C30" s="21" t="s">
        <v>342</v>
      </c>
      <c r="D30" s="21" t="s">
        <v>241</v>
      </c>
      <c r="E30" s="22">
        <v>3.5</v>
      </c>
      <c r="F30" s="22">
        <f>E30*16</f>
        <v>56</v>
      </c>
      <c r="G30" s="22">
        <f>F30</f>
        <v>56</v>
      </c>
      <c r="H30" s="22"/>
      <c r="I30" s="22"/>
      <c r="J30" s="22"/>
      <c r="K30" s="112"/>
      <c r="L30" s="13" t="s">
        <v>236</v>
      </c>
      <c r="M30" s="137"/>
      <c r="N30" s="23"/>
    </row>
    <row r="31" spans="1:14" ht="19.5" customHeight="1">
      <c r="A31" s="230"/>
      <c r="B31" s="20" t="s">
        <v>179</v>
      </c>
      <c r="C31" s="21" t="s">
        <v>243</v>
      </c>
      <c r="D31" s="21" t="s">
        <v>244</v>
      </c>
      <c r="E31" s="22">
        <v>3.5</v>
      </c>
      <c r="F31" s="22">
        <f>SUM(G31:I31)</f>
        <v>64</v>
      </c>
      <c r="G31" s="22">
        <v>48</v>
      </c>
      <c r="H31" s="22">
        <v>6</v>
      </c>
      <c r="I31" s="22">
        <v>10</v>
      </c>
      <c r="J31" s="22"/>
      <c r="K31" s="112"/>
      <c r="L31" s="13" t="s">
        <v>237</v>
      </c>
      <c r="M31" s="137"/>
      <c r="N31" s="23"/>
    </row>
    <row r="32" spans="1:14" ht="19.5" customHeight="1">
      <c r="A32" s="230"/>
      <c r="B32" s="20" t="s">
        <v>180</v>
      </c>
      <c r="C32" s="21" t="s">
        <v>232</v>
      </c>
      <c r="D32" s="21" t="s">
        <v>242</v>
      </c>
      <c r="E32" s="22">
        <v>4</v>
      </c>
      <c r="F32" s="22">
        <f>E32*16</f>
        <v>64</v>
      </c>
      <c r="G32" s="22">
        <f>F32</f>
        <v>64</v>
      </c>
      <c r="H32" s="22"/>
      <c r="I32" s="22"/>
      <c r="J32" s="22"/>
      <c r="K32" s="112"/>
      <c r="L32" s="13" t="s">
        <v>235</v>
      </c>
      <c r="M32" s="137"/>
      <c r="N32" s="23"/>
    </row>
    <row r="33" spans="1:14" ht="19.5" customHeight="1">
      <c r="A33" s="230"/>
      <c r="B33" s="20" t="s">
        <v>180</v>
      </c>
      <c r="C33" s="74" t="s">
        <v>233</v>
      </c>
      <c r="D33" s="21" t="s">
        <v>245</v>
      </c>
      <c r="E33" s="22">
        <v>3.5</v>
      </c>
      <c r="F33" s="22">
        <f>E33*16</f>
        <v>56</v>
      </c>
      <c r="G33" s="22">
        <f>F33</f>
        <v>56</v>
      </c>
      <c r="H33" s="22"/>
      <c r="I33" s="22"/>
      <c r="J33" s="22"/>
      <c r="K33" s="112"/>
      <c r="L33" s="13" t="s">
        <v>79</v>
      </c>
      <c r="M33" s="137"/>
      <c r="N33" s="23"/>
    </row>
    <row r="34" spans="1:14" ht="19.5" customHeight="1">
      <c r="A34" s="230"/>
      <c r="B34" s="20" t="s">
        <v>180</v>
      </c>
      <c r="C34" s="73" t="s">
        <v>234</v>
      </c>
      <c r="D34" s="21" t="s">
        <v>239</v>
      </c>
      <c r="E34" s="22">
        <v>0.5</v>
      </c>
      <c r="F34" s="22">
        <v>16</v>
      </c>
      <c r="G34" s="22"/>
      <c r="H34" s="22">
        <v>16</v>
      </c>
      <c r="I34" s="22"/>
      <c r="J34" s="22"/>
      <c r="K34" s="112"/>
      <c r="L34" s="13" t="s">
        <v>238</v>
      </c>
      <c r="M34" s="137"/>
      <c r="N34" s="23"/>
    </row>
    <row r="35" spans="1:14" ht="27" customHeight="1">
      <c r="A35" s="230"/>
      <c r="B35" s="20" t="s">
        <v>179</v>
      </c>
      <c r="C35" s="21" t="s">
        <v>374</v>
      </c>
      <c r="D35" s="21" t="s">
        <v>246</v>
      </c>
      <c r="E35" s="22">
        <v>3</v>
      </c>
      <c r="F35" s="22">
        <f>E35*16</f>
        <v>48</v>
      </c>
      <c r="G35" s="22">
        <f>F35</f>
        <v>48</v>
      </c>
      <c r="H35" s="22"/>
      <c r="I35" s="22"/>
      <c r="J35" s="22"/>
      <c r="K35" s="112"/>
      <c r="L35" s="13" t="s">
        <v>235</v>
      </c>
      <c r="M35" s="137"/>
      <c r="N35" s="23"/>
    </row>
    <row r="36" spans="1:14" ht="26.25" customHeight="1">
      <c r="A36" s="230"/>
      <c r="B36" s="20" t="s">
        <v>179</v>
      </c>
      <c r="C36" s="75" t="s">
        <v>270</v>
      </c>
      <c r="D36" s="21" t="s">
        <v>247</v>
      </c>
      <c r="E36" s="22">
        <v>3</v>
      </c>
      <c r="F36" s="22">
        <f>E36*16</f>
        <v>48</v>
      </c>
      <c r="G36" s="22">
        <f>F36</f>
        <v>48</v>
      </c>
      <c r="H36" s="22"/>
      <c r="I36" s="22"/>
      <c r="J36" s="22"/>
      <c r="K36" s="112"/>
      <c r="L36" s="13" t="s">
        <v>79</v>
      </c>
      <c r="M36" s="137"/>
      <c r="N36" s="23"/>
    </row>
    <row r="37" spans="1:14" ht="30" customHeight="1">
      <c r="A37" s="230"/>
      <c r="B37" s="155" t="s">
        <v>380</v>
      </c>
      <c r="C37" s="73" t="s">
        <v>240</v>
      </c>
      <c r="D37" s="21" t="s">
        <v>248</v>
      </c>
      <c r="E37" s="22">
        <v>0.5</v>
      </c>
      <c r="F37" s="22">
        <v>16</v>
      </c>
      <c r="G37" s="22"/>
      <c r="H37" s="22">
        <v>16</v>
      </c>
      <c r="I37" s="22"/>
      <c r="J37" s="22"/>
      <c r="K37" s="112"/>
      <c r="L37" s="13" t="s">
        <v>79</v>
      </c>
      <c r="M37" s="137"/>
      <c r="N37" s="23"/>
    </row>
    <row r="38" spans="1:14" ht="19.5" customHeight="1">
      <c r="A38" s="230"/>
      <c r="B38" s="20" t="s">
        <v>181</v>
      </c>
      <c r="C38" s="21" t="s">
        <v>81</v>
      </c>
      <c r="D38" s="21" t="s">
        <v>82</v>
      </c>
      <c r="E38" s="22">
        <v>3</v>
      </c>
      <c r="F38" s="22">
        <v>48</v>
      </c>
      <c r="G38" s="24">
        <v>40</v>
      </c>
      <c r="H38" s="24">
        <v>8</v>
      </c>
      <c r="I38" s="24"/>
      <c r="J38" s="22"/>
      <c r="K38" s="112"/>
      <c r="L38" s="22">
        <v>4</v>
      </c>
      <c r="M38" s="25"/>
      <c r="N38" s="22"/>
    </row>
    <row r="39" spans="1:14" ht="19.5" customHeight="1">
      <c r="A39" s="230"/>
      <c r="B39" s="76" t="s">
        <v>273</v>
      </c>
      <c r="C39" s="2" t="s">
        <v>83</v>
      </c>
      <c r="D39" s="2" t="s">
        <v>84</v>
      </c>
      <c r="E39" s="22">
        <v>3</v>
      </c>
      <c r="F39" s="22">
        <v>48</v>
      </c>
      <c r="G39" s="22"/>
      <c r="H39" s="22"/>
      <c r="I39" s="22"/>
      <c r="J39" s="22"/>
      <c r="K39" s="112"/>
      <c r="L39" s="22">
        <v>4</v>
      </c>
      <c r="M39" s="25"/>
      <c r="N39" s="22"/>
    </row>
    <row r="40" spans="1:14" ht="19.5" customHeight="1">
      <c r="A40" s="230"/>
      <c r="B40" s="169" t="s">
        <v>448</v>
      </c>
      <c r="C40" s="170" t="s">
        <v>387</v>
      </c>
      <c r="D40" s="170" t="s">
        <v>398</v>
      </c>
      <c r="E40" s="171">
        <v>1</v>
      </c>
      <c r="F40" s="171">
        <v>16</v>
      </c>
      <c r="G40" s="171">
        <v>16</v>
      </c>
      <c r="H40" s="171"/>
      <c r="I40" s="171"/>
      <c r="J40" s="171"/>
      <c r="K40" s="172"/>
      <c r="L40" s="171">
        <v>4</v>
      </c>
      <c r="M40" s="158"/>
      <c r="N40" s="154" t="s">
        <v>375</v>
      </c>
    </row>
    <row r="41" spans="1:14" s="87" customFormat="1" ht="19.5" customHeight="1">
      <c r="A41" s="230"/>
      <c r="B41" s="229" t="s">
        <v>0</v>
      </c>
      <c r="C41" s="229"/>
      <c r="D41" s="229"/>
      <c r="E41" s="97">
        <f>SUM(E30:E40)</f>
        <v>28.5</v>
      </c>
      <c r="F41" s="97">
        <f>SUM(F30:F40)</f>
        <v>480</v>
      </c>
      <c r="G41" s="97">
        <f>SUM(G30:G40)</f>
        <v>376</v>
      </c>
      <c r="H41" s="97">
        <f>SUM(H30:H40)</f>
        <v>46</v>
      </c>
      <c r="I41" s="97">
        <f>SUM(I30:I40)</f>
        <v>10</v>
      </c>
      <c r="J41" s="97"/>
      <c r="K41" s="97"/>
      <c r="L41" s="110"/>
      <c r="M41" s="140"/>
      <c r="N41" s="105"/>
    </row>
    <row r="42" spans="1:14" ht="19.5" customHeight="1">
      <c r="A42" s="245" t="s">
        <v>154</v>
      </c>
      <c r="B42" s="113" t="s">
        <v>302</v>
      </c>
      <c r="C42" s="21" t="s">
        <v>298</v>
      </c>
      <c r="D42" s="21" t="s">
        <v>300</v>
      </c>
      <c r="E42" s="22">
        <v>3</v>
      </c>
      <c r="F42" s="22">
        <v>48</v>
      </c>
      <c r="G42" s="22">
        <v>40</v>
      </c>
      <c r="H42" s="22">
        <v>8</v>
      </c>
      <c r="I42" s="22"/>
      <c r="J42" s="22"/>
      <c r="K42" s="22"/>
      <c r="L42" s="22">
        <v>5</v>
      </c>
      <c r="M42" s="25"/>
      <c r="N42" s="213" t="s">
        <v>85</v>
      </c>
    </row>
    <row r="43" spans="1:14" ht="19.5" customHeight="1">
      <c r="A43" s="246"/>
      <c r="B43" s="20" t="s">
        <v>179</v>
      </c>
      <c r="C43" s="2" t="s">
        <v>86</v>
      </c>
      <c r="D43" s="2" t="s">
        <v>87</v>
      </c>
      <c r="E43" s="22">
        <v>2</v>
      </c>
      <c r="F43" s="22">
        <v>32</v>
      </c>
      <c r="G43" s="22">
        <v>26</v>
      </c>
      <c r="H43" s="22">
        <v>6</v>
      </c>
      <c r="I43" s="22"/>
      <c r="J43" s="22"/>
      <c r="K43" s="22"/>
      <c r="L43" s="22">
        <v>5</v>
      </c>
      <c r="M43" s="25"/>
      <c r="N43" s="214"/>
    </row>
    <row r="44" spans="1:14" ht="13.5">
      <c r="A44" s="246"/>
      <c r="B44" s="20" t="s">
        <v>182</v>
      </c>
      <c r="C44" s="2" t="s">
        <v>88</v>
      </c>
      <c r="D44" s="2" t="s">
        <v>89</v>
      </c>
      <c r="E44" s="22">
        <v>2</v>
      </c>
      <c r="F44" s="22">
        <v>32</v>
      </c>
      <c r="G44" s="22">
        <v>26</v>
      </c>
      <c r="H44" s="22">
        <v>6</v>
      </c>
      <c r="I44" s="22"/>
      <c r="J44" s="22"/>
      <c r="K44" s="22"/>
      <c r="L44" s="22">
        <v>5</v>
      </c>
      <c r="M44" s="25"/>
      <c r="N44" s="214"/>
    </row>
    <row r="45" spans="1:14" ht="19.5" customHeight="1">
      <c r="A45" s="246"/>
      <c r="B45" s="20" t="s">
        <v>179</v>
      </c>
      <c r="C45" s="2" t="s">
        <v>183</v>
      </c>
      <c r="D45" s="2" t="s">
        <v>90</v>
      </c>
      <c r="E45" s="22">
        <v>2</v>
      </c>
      <c r="F45" s="22">
        <v>32</v>
      </c>
      <c r="G45" s="22">
        <v>26</v>
      </c>
      <c r="H45" s="22">
        <v>6</v>
      </c>
      <c r="I45" s="22"/>
      <c r="J45" s="22"/>
      <c r="K45" s="22"/>
      <c r="L45" s="22">
        <v>5</v>
      </c>
      <c r="M45" s="25"/>
      <c r="N45" s="214"/>
    </row>
    <row r="46" spans="1:14" ht="19.5" customHeight="1">
      <c r="A46" s="246"/>
      <c r="B46" s="114" t="s">
        <v>91</v>
      </c>
      <c r="C46" s="115"/>
      <c r="D46" s="115"/>
      <c r="E46" s="44">
        <f>SUM(E42:E45)</f>
        <v>9</v>
      </c>
      <c r="F46" s="44">
        <f>SUM(F42:F45)</f>
        <v>144</v>
      </c>
      <c r="G46" s="44">
        <f>SUM(G42:G45)</f>
        <v>118</v>
      </c>
      <c r="H46" s="44">
        <f>SUM(H42:H45)</f>
        <v>26</v>
      </c>
      <c r="I46" s="44">
        <f>SUM(I42:I45)</f>
        <v>0</v>
      </c>
      <c r="J46" s="44"/>
      <c r="K46" s="22"/>
      <c r="L46" s="44"/>
      <c r="M46" s="26"/>
      <c r="N46" s="215"/>
    </row>
    <row r="47" spans="1:14" ht="19.5" customHeight="1">
      <c r="A47" s="246"/>
      <c r="B47" s="20" t="s">
        <v>181</v>
      </c>
      <c r="C47" s="21" t="s">
        <v>184</v>
      </c>
      <c r="D47" s="21" t="s">
        <v>92</v>
      </c>
      <c r="E47" s="22">
        <v>3</v>
      </c>
      <c r="F47" s="22">
        <v>48</v>
      </c>
      <c r="G47" s="22">
        <v>40</v>
      </c>
      <c r="H47" s="22">
        <v>8</v>
      </c>
      <c r="I47" s="22"/>
      <c r="J47" s="22"/>
      <c r="K47" s="37"/>
      <c r="L47" s="22">
        <v>5</v>
      </c>
      <c r="M47" s="25"/>
      <c r="N47" s="213" t="s">
        <v>93</v>
      </c>
    </row>
    <row r="48" spans="1:14" ht="19.5" customHeight="1">
      <c r="A48" s="246"/>
      <c r="B48" s="20" t="s">
        <v>185</v>
      </c>
      <c r="C48" s="2" t="s">
        <v>186</v>
      </c>
      <c r="D48" s="2" t="s">
        <v>94</v>
      </c>
      <c r="E48" s="22">
        <v>3</v>
      </c>
      <c r="F48" s="22">
        <v>48</v>
      </c>
      <c r="G48" s="22">
        <v>44</v>
      </c>
      <c r="H48" s="22">
        <v>4</v>
      </c>
      <c r="I48" s="22"/>
      <c r="J48" s="22"/>
      <c r="K48" s="37"/>
      <c r="L48" s="22">
        <v>5</v>
      </c>
      <c r="M48" s="25"/>
      <c r="N48" s="214"/>
    </row>
    <row r="49" spans="1:14" ht="19.5" customHeight="1">
      <c r="A49" s="246"/>
      <c r="B49" s="20" t="s">
        <v>185</v>
      </c>
      <c r="C49" s="2" t="s">
        <v>187</v>
      </c>
      <c r="D49" s="2" t="s">
        <v>95</v>
      </c>
      <c r="E49" s="22">
        <v>3</v>
      </c>
      <c r="F49" s="22">
        <v>48</v>
      </c>
      <c r="G49" s="22">
        <v>44</v>
      </c>
      <c r="H49" s="22">
        <v>4</v>
      </c>
      <c r="I49" s="22"/>
      <c r="J49" s="22"/>
      <c r="K49" s="37"/>
      <c r="L49" s="22">
        <v>6</v>
      </c>
      <c r="M49" s="25"/>
      <c r="N49" s="214"/>
    </row>
    <row r="50" spans="1:14" ht="19.5" customHeight="1">
      <c r="A50" s="246"/>
      <c r="B50" s="114" t="s">
        <v>91</v>
      </c>
      <c r="C50" s="115"/>
      <c r="D50" s="115"/>
      <c r="E50" s="44">
        <f>SUM(E47:E49)</f>
        <v>9</v>
      </c>
      <c r="F50" s="44">
        <f>SUM(F47:F49)</f>
        <v>144</v>
      </c>
      <c r="G50" s="44">
        <f>SUM(G47:G49)</f>
        <v>128</v>
      </c>
      <c r="H50" s="44">
        <f>SUM(H47:H49)</f>
        <v>16</v>
      </c>
      <c r="I50" s="44">
        <f>SUM(I47:I49)</f>
        <v>0</v>
      </c>
      <c r="J50" s="44"/>
      <c r="K50" s="37"/>
      <c r="L50" s="44"/>
      <c r="M50" s="26"/>
      <c r="N50" s="215"/>
    </row>
    <row r="51" spans="1:14" ht="19.5" customHeight="1">
      <c r="A51" s="246"/>
      <c r="B51" s="165" t="s">
        <v>301</v>
      </c>
      <c r="C51" s="166" t="s">
        <v>299</v>
      </c>
      <c r="D51" s="167" t="s">
        <v>304</v>
      </c>
      <c r="E51" s="168">
        <v>3</v>
      </c>
      <c r="F51" s="168">
        <f>E51*16</f>
        <v>48</v>
      </c>
      <c r="G51" s="168">
        <f>F51-H51</f>
        <v>40</v>
      </c>
      <c r="H51" s="168">
        <v>8</v>
      </c>
      <c r="I51" s="157"/>
      <c r="J51" s="157"/>
      <c r="K51" s="157"/>
      <c r="L51" s="168">
        <v>5</v>
      </c>
      <c r="M51" s="159"/>
      <c r="N51" s="214" t="s">
        <v>329</v>
      </c>
    </row>
    <row r="52" spans="1:14" ht="19.5" customHeight="1">
      <c r="A52" s="246"/>
      <c r="B52" s="20" t="s">
        <v>291</v>
      </c>
      <c r="C52" s="118" t="s">
        <v>303</v>
      </c>
      <c r="D52" s="2" t="s">
        <v>344</v>
      </c>
      <c r="E52" s="117">
        <v>3</v>
      </c>
      <c r="F52" s="117">
        <f>E52*16</f>
        <v>48</v>
      </c>
      <c r="G52" s="117">
        <f>F52-H52</f>
        <v>40</v>
      </c>
      <c r="H52" s="117">
        <v>8</v>
      </c>
      <c r="I52" s="22"/>
      <c r="J52" s="22"/>
      <c r="K52" s="22"/>
      <c r="L52" s="117">
        <v>5</v>
      </c>
      <c r="M52" s="142"/>
      <c r="N52" s="214"/>
    </row>
    <row r="53" spans="1:14" ht="13.5">
      <c r="A53" s="246"/>
      <c r="B53" s="20" t="s">
        <v>291</v>
      </c>
      <c r="C53" s="116" t="s">
        <v>297</v>
      </c>
      <c r="D53" s="2" t="s">
        <v>345</v>
      </c>
      <c r="E53" s="117">
        <v>3</v>
      </c>
      <c r="F53" s="117">
        <f>E53*16</f>
        <v>48</v>
      </c>
      <c r="G53" s="117">
        <f>F53-H53</f>
        <v>40</v>
      </c>
      <c r="H53" s="117">
        <v>8</v>
      </c>
      <c r="I53" s="22"/>
      <c r="J53" s="22"/>
      <c r="K53" s="22"/>
      <c r="L53" s="117">
        <v>6</v>
      </c>
      <c r="M53" s="142"/>
      <c r="N53" s="214"/>
    </row>
    <row r="54" spans="1:14" ht="19.5" customHeight="1">
      <c r="A54" s="246"/>
      <c r="B54" s="44" t="s">
        <v>292</v>
      </c>
      <c r="C54" s="119"/>
      <c r="D54" s="115"/>
      <c r="E54" s="120">
        <f aca="true" t="shared" si="1" ref="E54:J54">SUM(E51:E53)</f>
        <v>9</v>
      </c>
      <c r="F54" s="120">
        <f>SUM(F51:F53)</f>
        <v>144</v>
      </c>
      <c r="G54" s="120">
        <f t="shared" si="1"/>
        <v>120</v>
      </c>
      <c r="H54" s="120">
        <f t="shared" si="1"/>
        <v>24</v>
      </c>
      <c r="I54" s="120">
        <f t="shared" si="1"/>
        <v>0</v>
      </c>
      <c r="J54" s="120">
        <f t="shared" si="1"/>
        <v>0</v>
      </c>
      <c r="K54" s="22"/>
      <c r="L54" s="120"/>
      <c r="M54" s="143"/>
      <c r="N54" s="215"/>
    </row>
    <row r="55" spans="1:14" s="87" customFormat="1" ht="19.5" customHeight="1">
      <c r="A55" s="246"/>
      <c r="B55" s="169" t="s">
        <v>391</v>
      </c>
      <c r="C55" s="173" t="s">
        <v>392</v>
      </c>
      <c r="D55" s="170" t="s">
        <v>304</v>
      </c>
      <c r="E55" s="174">
        <v>3</v>
      </c>
      <c r="F55" s="174">
        <f>E55*16</f>
        <v>48</v>
      </c>
      <c r="G55" s="174">
        <f>F55-H55</f>
        <v>40</v>
      </c>
      <c r="H55" s="174">
        <v>8</v>
      </c>
      <c r="I55" s="171"/>
      <c r="J55" s="169"/>
      <c r="K55" s="173"/>
      <c r="L55" s="170">
        <v>5</v>
      </c>
      <c r="M55" s="175"/>
      <c r="N55" s="204" t="s">
        <v>449</v>
      </c>
    </row>
    <row r="56" spans="1:14" s="87" customFormat="1" ht="19.5" customHeight="1">
      <c r="A56" s="246"/>
      <c r="B56" s="169" t="s">
        <v>394</v>
      </c>
      <c r="C56" s="173" t="s">
        <v>389</v>
      </c>
      <c r="D56" s="170" t="s">
        <v>395</v>
      </c>
      <c r="E56" s="174">
        <v>2</v>
      </c>
      <c r="F56" s="174">
        <v>24</v>
      </c>
      <c r="G56" s="174">
        <v>20</v>
      </c>
      <c r="H56" s="174">
        <v>4</v>
      </c>
      <c r="I56" s="171"/>
      <c r="J56" s="169"/>
      <c r="K56" s="173"/>
      <c r="L56" s="170">
        <v>6</v>
      </c>
      <c r="M56" s="175"/>
      <c r="N56" s="205"/>
    </row>
    <row r="57" spans="1:14" s="87" customFormat="1" ht="19.5" customHeight="1">
      <c r="A57" s="246"/>
      <c r="B57" s="169" t="s">
        <v>394</v>
      </c>
      <c r="C57" s="173" t="s">
        <v>393</v>
      </c>
      <c r="D57" s="170" t="s">
        <v>396</v>
      </c>
      <c r="E57" s="174">
        <v>2</v>
      </c>
      <c r="F57" s="174">
        <v>32</v>
      </c>
      <c r="G57" s="174">
        <v>32</v>
      </c>
      <c r="H57" s="174"/>
      <c r="I57" s="171"/>
      <c r="J57" s="169"/>
      <c r="K57" s="173"/>
      <c r="L57" s="170">
        <v>5</v>
      </c>
      <c r="M57" s="175"/>
      <c r="N57" s="205"/>
    </row>
    <row r="58" spans="1:14" s="87" customFormat="1" ht="19.5" customHeight="1">
      <c r="A58" s="246"/>
      <c r="B58" s="169" t="s">
        <v>388</v>
      </c>
      <c r="C58" s="173" t="s">
        <v>390</v>
      </c>
      <c r="D58" s="170" t="s">
        <v>397</v>
      </c>
      <c r="E58" s="174">
        <v>2</v>
      </c>
      <c r="F58" s="174">
        <v>32</v>
      </c>
      <c r="G58" s="174">
        <v>32</v>
      </c>
      <c r="H58" s="174"/>
      <c r="I58" s="171"/>
      <c r="J58" s="169"/>
      <c r="K58" s="173"/>
      <c r="L58" s="170">
        <v>5</v>
      </c>
      <c r="M58" s="175"/>
      <c r="N58" s="205"/>
    </row>
    <row r="59" spans="1:14" s="87" customFormat="1" ht="19.5" customHeight="1">
      <c r="A59" s="246"/>
      <c r="B59" s="176" t="s">
        <v>450</v>
      </c>
      <c r="C59" s="177"/>
      <c r="D59" s="178"/>
      <c r="E59" s="175">
        <v>9</v>
      </c>
      <c r="F59" s="175">
        <v>136</v>
      </c>
      <c r="G59" s="175">
        <v>124</v>
      </c>
      <c r="H59" s="175">
        <v>12</v>
      </c>
      <c r="I59" s="175">
        <f>SUM(I56:I58)</f>
        <v>0</v>
      </c>
      <c r="J59" s="175">
        <f>SUM(J56:J58)</f>
        <v>0</v>
      </c>
      <c r="K59" s="176"/>
      <c r="L59" s="175"/>
      <c r="M59" s="175"/>
      <c r="N59" s="209"/>
    </row>
    <row r="60" spans="1:14" s="87" customFormat="1" ht="19.5" customHeight="1">
      <c r="A60" s="248" t="s">
        <v>451</v>
      </c>
      <c r="B60" s="249"/>
      <c r="C60" s="249"/>
      <c r="D60" s="250"/>
      <c r="E60" s="202">
        <f>E41+E54</f>
        <v>37.5</v>
      </c>
      <c r="F60" s="97"/>
      <c r="G60" s="97"/>
      <c r="H60" s="97"/>
      <c r="I60" s="97"/>
      <c r="J60" s="97"/>
      <c r="K60" s="97"/>
      <c r="L60" s="110"/>
      <c r="M60" s="140"/>
      <c r="N60" s="105"/>
    </row>
    <row r="61" spans="1:14" ht="19.5" customHeight="1">
      <c r="A61" s="230" t="s">
        <v>69</v>
      </c>
      <c r="B61" s="121" t="s">
        <v>166</v>
      </c>
      <c r="C61" s="122" t="s">
        <v>166</v>
      </c>
      <c r="D61" s="2" t="s">
        <v>251</v>
      </c>
      <c r="E61" s="22">
        <v>2</v>
      </c>
      <c r="F61" s="22">
        <v>32</v>
      </c>
      <c r="G61" s="22">
        <v>32</v>
      </c>
      <c r="H61" s="22"/>
      <c r="I61" s="22"/>
      <c r="J61" s="22"/>
      <c r="K61" s="22"/>
      <c r="L61" s="22">
        <v>5</v>
      </c>
      <c r="M61" s="25"/>
      <c r="N61" s="227" t="s">
        <v>231</v>
      </c>
    </row>
    <row r="62" spans="1:14" ht="27">
      <c r="A62" s="230"/>
      <c r="B62" s="20" t="s">
        <v>179</v>
      </c>
      <c r="C62" s="122" t="s">
        <v>362</v>
      </c>
      <c r="D62" s="2" t="s">
        <v>252</v>
      </c>
      <c r="E62" s="22">
        <v>5.5</v>
      </c>
      <c r="F62" s="22">
        <f>E62*16</f>
        <v>88</v>
      </c>
      <c r="G62" s="22">
        <v>88</v>
      </c>
      <c r="H62" s="22"/>
      <c r="I62" s="22"/>
      <c r="J62" s="22"/>
      <c r="K62" s="22"/>
      <c r="L62" s="22">
        <v>5</v>
      </c>
      <c r="M62" s="25"/>
      <c r="N62" s="227"/>
    </row>
    <row r="63" spans="1:14" ht="27">
      <c r="A63" s="230"/>
      <c r="B63" s="20" t="s">
        <v>179</v>
      </c>
      <c r="C63" s="123" t="s">
        <v>249</v>
      </c>
      <c r="D63" s="2" t="s">
        <v>253</v>
      </c>
      <c r="E63" s="22">
        <v>0.5</v>
      </c>
      <c r="F63" s="22">
        <v>16</v>
      </c>
      <c r="G63" s="22"/>
      <c r="H63" s="22">
        <v>16</v>
      </c>
      <c r="I63" s="22"/>
      <c r="J63" s="22"/>
      <c r="K63" s="22"/>
      <c r="L63" s="22">
        <v>5</v>
      </c>
      <c r="M63" s="25"/>
      <c r="N63" s="227"/>
    </row>
    <row r="64" spans="1:14" ht="13.5">
      <c r="A64" s="230"/>
      <c r="B64" s="20" t="s">
        <v>179</v>
      </c>
      <c r="C64" s="122" t="s">
        <v>363</v>
      </c>
      <c r="D64" s="2" t="s">
        <v>96</v>
      </c>
      <c r="E64" s="22">
        <v>2</v>
      </c>
      <c r="F64" s="22">
        <v>32</v>
      </c>
      <c r="G64" s="22">
        <v>26</v>
      </c>
      <c r="H64" s="22">
        <v>6</v>
      </c>
      <c r="I64" s="22"/>
      <c r="J64" s="22"/>
      <c r="K64" s="22"/>
      <c r="L64" s="22">
        <v>6</v>
      </c>
      <c r="M64" s="25"/>
      <c r="N64" s="227"/>
    </row>
    <row r="65" spans="1:14" ht="13.5">
      <c r="A65" s="230"/>
      <c r="B65" s="20" t="s">
        <v>179</v>
      </c>
      <c r="C65" s="122" t="s">
        <v>364</v>
      </c>
      <c r="D65" s="2" t="s">
        <v>97</v>
      </c>
      <c r="E65" s="22">
        <v>5.5</v>
      </c>
      <c r="F65" s="22">
        <f>E65*16</f>
        <v>88</v>
      </c>
      <c r="G65" s="22">
        <v>88</v>
      </c>
      <c r="H65" s="22"/>
      <c r="I65" s="22"/>
      <c r="J65" s="22"/>
      <c r="K65" s="22"/>
      <c r="L65" s="22">
        <v>7</v>
      </c>
      <c r="M65" s="25"/>
      <c r="N65" s="227"/>
    </row>
    <row r="66" spans="1:14" ht="27">
      <c r="A66" s="230"/>
      <c r="B66" s="20" t="s">
        <v>179</v>
      </c>
      <c r="C66" s="123" t="s">
        <v>250</v>
      </c>
      <c r="D66" s="2" t="s">
        <v>254</v>
      </c>
      <c r="E66" s="22">
        <v>0.5</v>
      </c>
      <c r="F66" s="22">
        <v>16</v>
      </c>
      <c r="G66" s="22"/>
      <c r="H66" s="22">
        <v>16</v>
      </c>
      <c r="I66" s="22"/>
      <c r="J66" s="22"/>
      <c r="K66" s="22"/>
      <c r="L66" s="22">
        <v>7</v>
      </c>
      <c r="M66" s="25"/>
      <c r="N66" s="227"/>
    </row>
    <row r="67" spans="1:14" ht="19.5" customHeight="1">
      <c r="A67" s="230"/>
      <c r="B67" s="114" t="s">
        <v>91</v>
      </c>
      <c r="C67" s="115"/>
      <c r="D67" s="115"/>
      <c r="E67" s="44">
        <f aca="true" t="shared" si="2" ref="E67:J67">SUM(E62:E66)</f>
        <v>14</v>
      </c>
      <c r="F67" s="44">
        <f t="shared" si="2"/>
        <v>240</v>
      </c>
      <c r="G67" s="44">
        <f t="shared" si="2"/>
        <v>202</v>
      </c>
      <c r="H67" s="44">
        <f t="shared" si="2"/>
        <v>38</v>
      </c>
      <c r="I67" s="44">
        <f t="shared" si="2"/>
        <v>0</v>
      </c>
      <c r="J67" s="44">
        <f t="shared" si="2"/>
        <v>0</v>
      </c>
      <c r="K67" s="22"/>
      <c r="L67" s="22"/>
      <c r="M67" s="25"/>
      <c r="N67" s="227"/>
    </row>
    <row r="68" spans="1:14" ht="19.5" customHeight="1">
      <c r="A68" s="230"/>
      <c r="B68" s="20" t="s">
        <v>185</v>
      </c>
      <c r="C68" s="2" t="s">
        <v>188</v>
      </c>
      <c r="D68" s="2" t="s">
        <v>357</v>
      </c>
      <c r="E68" s="22">
        <v>2</v>
      </c>
      <c r="F68" s="22">
        <v>32</v>
      </c>
      <c r="G68" s="22"/>
      <c r="H68" s="22"/>
      <c r="I68" s="22"/>
      <c r="J68" s="22"/>
      <c r="K68" s="37"/>
      <c r="L68" s="22">
        <v>6</v>
      </c>
      <c r="M68" s="25"/>
      <c r="N68" s="227" t="s">
        <v>102</v>
      </c>
    </row>
    <row r="69" spans="1:14" ht="27">
      <c r="A69" s="230"/>
      <c r="B69" s="20" t="s">
        <v>185</v>
      </c>
      <c r="C69" s="122" t="s">
        <v>365</v>
      </c>
      <c r="D69" s="2" t="s">
        <v>98</v>
      </c>
      <c r="E69" s="22">
        <v>2</v>
      </c>
      <c r="F69" s="22">
        <v>32</v>
      </c>
      <c r="G69" s="22"/>
      <c r="H69" s="22">
        <v>4</v>
      </c>
      <c r="I69" s="22"/>
      <c r="J69" s="22"/>
      <c r="K69" s="37"/>
      <c r="L69" s="22">
        <v>6</v>
      </c>
      <c r="M69" s="25"/>
      <c r="N69" s="227"/>
    </row>
    <row r="70" spans="1:14" ht="27">
      <c r="A70" s="230"/>
      <c r="B70" s="20" t="s">
        <v>185</v>
      </c>
      <c r="C70" s="2" t="s">
        <v>189</v>
      </c>
      <c r="D70" s="2" t="s">
        <v>99</v>
      </c>
      <c r="E70" s="22">
        <v>2</v>
      </c>
      <c r="F70" s="22">
        <v>32</v>
      </c>
      <c r="G70" s="22"/>
      <c r="H70" s="22"/>
      <c r="I70" s="22"/>
      <c r="J70" s="22"/>
      <c r="K70" s="37"/>
      <c r="L70" s="22">
        <v>6</v>
      </c>
      <c r="M70" s="25"/>
      <c r="N70" s="227"/>
    </row>
    <row r="71" spans="1:14" ht="27">
      <c r="A71" s="230"/>
      <c r="B71" s="20" t="s">
        <v>185</v>
      </c>
      <c r="C71" s="122" t="s">
        <v>366</v>
      </c>
      <c r="D71" s="2" t="s">
        <v>100</v>
      </c>
      <c r="E71" s="22">
        <v>2</v>
      </c>
      <c r="F71" s="22">
        <v>32</v>
      </c>
      <c r="G71" s="22"/>
      <c r="H71" s="22"/>
      <c r="I71" s="22">
        <v>16</v>
      </c>
      <c r="J71" s="22"/>
      <c r="K71" s="37"/>
      <c r="L71" s="22">
        <v>6</v>
      </c>
      <c r="M71" s="25"/>
      <c r="N71" s="227"/>
    </row>
    <row r="72" spans="1:14" ht="13.5">
      <c r="A72" s="230"/>
      <c r="B72" s="20" t="s">
        <v>185</v>
      </c>
      <c r="C72" s="2" t="s">
        <v>190</v>
      </c>
      <c r="D72" s="2" t="s">
        <v>101</v>
      </c>
      <c r="E72" s="22">
        <v>2</v>
      </c>
      <c r="F72" s="22">
        <v>32</v>
      </c>
      <c r="G72" s="22"/>
      <c r="H72" s="22"/>
      <c r="I72" s="22">
        <v>6</v>
      </c>
      <c r="J72" s="22"/>
      <c r="K72" s="37"/>
      <c r="L72" s="22">
        <v>7</v>
      </c>
      <c r="M72" s="25"/>
      <c r="N72" s="227"/>
    </row>
    <row r="73" spans="1:14" ht="19.5" customHeight="1">
      <c r="A73" s="230"/>
      <c r="B73" s="20" t="s">
        <v>185</v>
      </c>
      <c r="C73" s="2" t="s">
        <v>191</v>
      </c>
      <c r="D73" s="2" t="s">
        <v>356</v>
      </c>
      <c r="E73" s="22">
        <v>2</v>
      </c>
      <c r="F73" s="22">
        <v>32</v>
      </c>
      <c r="G73" s="22"/>
      <c r="H73" s="22"/>
      <c r="I73" s="22"/>
      <c r="J73" s="22"/>
      <c r="K73" s="37"/>
      <c r="L73" s="22">
        <v>7</v>
      </c>
      <c r="M73" s="25"/>
      <c r="N73" s="227"/>
    </row>
    <row r="74" spans="1:14" ht="19.5" customHeight="1">
      <c r="A74" s="230"/>
      <c r="B74" s="20" t="s">
        <v>185</v>
      </c>
      <c r="C74" s="2" t="s">
        <v>192</v>
      </c>
      <c r="D74" s="2" t="s">
        <v>355</v>
      </c>
      <c r="E74" s="22">
        <v>2</v>
      </c>
      <c r="F74" s="22">
        <v>32</v>
      </c>
      <c r="G74" s="22"/>
      <c r="H74" s="22">
        <v>4</v>
      </c>
      <c r="I74" s="22"/>
      <c r="J74" s="22"/>
      <c r="K74" s="37"/>
      <c r="L74" s="22">
        <v>7</v>
      </c>
      <c r="M74" s="25"/>
      <c r="N74" s="227"/>
    </row>
    <row r="75" spans="1:14" ht="19.5" customHeight="1">
      <c r="A75" s="230"/>
      <c r="B75" s="44" t="s">
        <v>193</v>
      </c>
      <c r="C75" s="115"/>
      <c r="D75" s="115"/>
      <c r="E75" s="44">
        <f aca="true" t="shared" si="3" ref="E75:J75">SUM(E68:E74)</f>
        <v>14</v>
      </c>
      <c r="F75" s="44">
        <f t="shared" si="3"/>
        <v>224</v>
      </c>
      <c r="G75" s="44">
        <f t="shared" si="3"/>
        <v>0</v>
      </c>
      <c r="H75" s="44">
        <f t="shared" si="3"/>
        <v>8</v>
      </c>
      <c r="I75" s="44">
        <f t="shared" si="3"/>
        <v>22</v>
      </c>
      <c r="J75" s="44">
        <f t="shared" si="3"/>
        <v>0</v>
      </c>
      <c r="K75" s="37"/>
      <c r="L75" s="37"/>
      <c r="M75" s="48"/>
      <c r="N75" s="227"/>
    </row>
    <row r="76" spans="1:14" ht="19.5" customHeight="1">
      <c r="A76" s="230"/>
      <c r="B76" s="113" t="s">
        <v>305</v>
      </c>
      <c r="C76" s="20" t="s">
        <v>103</v>
      </c>
      <c r="D76" s="20" t="s">
        <v>104</v>
      </c>
      <c r="E76" s="22">
        <v>3</v>
      </c>
      <c r="F76" s="22">
        <v>48</v>
      </c>
      <c r="G76" s="22">
        <v>40</v>
      </c>
      <c r="H76" s="22">
        <v>8</v>
      </c>
      <c r="I76" s="22"/>
      <c r="J76" s="20"/>
      <c r="K76" s="22"/>
      <c r="L76" s="44">
        <v>6</v>
      </c>
      <c r="M76" s="26"/>
      <c r="N76" s="217" t="s">
        <v>295</v>
      </c>
    </row>
    <row r="77" spans="1:14" ht="19.5" customHeight="1">
      <c r="A77" s="230"/>
      <c r="B77" s="20" t="s">
        <v>291</v>
      </c>
      <c r="C77" s="113" t="s">
        <v>296</v>
      </c>
      <c r="D77" s="20" t="s">
        <v>354</v>
      </c>
      <c r="E77" s="22">
        <v>2.5</v>
      </c>
      <c r="F77" s="22">
        <f>E77*16</f>
        <v>40</v>
      </c>
      <c r="G77" s="22">
        <v>40</v>
      </c>
      <c r="H77" s="22">
        <v>0</v>
      </c>
      <c r="I77" s="22"/>
      <c r="J77" s="20"/>
      <c r="K77" s="22"/>
      <c r="L77" s="44">
        <v>6</v>
      </c>
      <c r="M77" s="26"/>
      <c r="N77" s="217"/>
    </row>
    <row r="78" spans="1:14" ht="19.5" customHeight="1">
      <c r="A78" s="230"/>
      <c r="B78" s="20" t="s">
        <v>291</v>
      </c>
      <c r="C78" s="152" t="s">
        <v>367</v>
      </c>
      <c r="D78" s="2" t="s">
        <v>353</v>
      </c>
      <c r="E78" s="22">
        <v>3</v>
      </c>
      <c r="F78" s="22">
        <v>48</v>
      </c>
      <c r="G78" s="22">
        <v>48</v>
      </c>
      <c r="H78" s="22">
        <v>0</v>
      </c>
      <c r="I78" s="22"/>
      <c r="J78" s="20"/>
      <c r="K78" s="22"/>
      <c r="L78" s="44">
        <v>5</v>
      </c>
      <c r="M78" s="26"/>
      <c r="N78" s="217"/>
    </row>
    <row r="79" spans="1:14" ht="19.5" customHeight="1">
      <c r="A79" s="230"/>
      <c r="B79" s="36" t="s">
        <v>285</v>
      </c>
      <c r="C79" s="124" t="s">
        <v>319</v>
      </c>
      <c r="D79" s="2" t="s">
        <v>130</v>
      </c>
      <c r="E79" s="22">
        <v>2.5</v>
      </c>
      <c r="F79" s="22">
        <v>40</v>
      </c>
      <c r="G79" s="22">
        <v>32</v>
      </c>
      <c r="H79" s="22">
        <v>8</v>
      </c>
      <c r="I79" s="22"/>
      <c r="J79" s="22"/>
      <c r="K79" s="22"/>
      <c r="L79" s="22">
        <v>7</v>
      </c>
      <c r="M79" s="25"/>
      <c r="N79" s="217"/>
    </row>
    <row r="80" spans="1:14" ht="25.5" customHeight="1">
      <c r="A80" s="230"/>
      <c r="B80" s="124" t="s">
        <v>306</v>
      </c>
      <c r="C80" s="122" t="s">
        <v>368</v>
      </c>
      <c r="D80" s="2" t="s">
        <v>307</v>
      </c>
      <c r="E80" s="22">
        <v>2</v>
      </c>
      <c r="F80" s="22">
        <v>32</v>
      </c>
      <c r="G80" s="22">
        <v>32</v>
      </c>
      <c r="H80" s="22"/>
      <c r="I80" s="22"/>
      <c r="J80" s="22"/>
      <c r="K80" s="22"/>
      <c r="L80" s="22">
        <v>7</v>
      </c>
      <c r="M80" s="25"/>
      <c r="N80" s="217"/>
    </row>
    <row r="81" spans="1:14" ht="13.5">
      <c r="A81" s="230"/>
      <c r="B81" s="36" t="s">
        <v>285</v>
      </c>
      <c r="C81" s="124" t="s">
        <v>308</v>
      </c>
      <c r="D81" s="2" t="s">
        <v>309</v>
      </c>
      <c r="E81" s="22">
        <v>1</v>
      </c>
      <c r="F81" s="22">
        <v>16</v>
      </c>
      <c r="G81" s="22">
        <v>0</v>
      </c>
      <c r="H81" s="22">
        <v>16</v>
      </c>
      <c r="I81" s="22"/>
      <c r="J81" s="22"/>
      <c r="K81" s="22"/>
      <c r="L81" s="22">
        <v>6</v>
      </c>
      <c r="M81" s="25"/>
      <c r="N81" s="217"/>
    </row>
    <row r="82" spans="1:14" ht="19.5" customHeight="1">
      <c r="A82" s="230"/>
      <c r="B82" s="125" t="s">
        <v>91</v>
      </c>
      <c r="C82" s="115"/>
      <c r="D82" s="115"/>
      <c r="E82" s="44">
        <f aca="true" t="shared" si="4" ref="E82:J82">SUM(E76:E81)</f>
        <v>14</v>
      </c>
      <c r="F82" s="44">
        <f t="shared" si="4"/>
        <v>224</v>
      </c>
      <c r="G82" s="44">
        <f t="shared" si="4"/>
        <v>192</v>
      </c>
      <c r="H82" s="44">
        <f t="shared" si="4"/>
        <v>32</v>
      </c>
      <c r="I82" s="44">
        <f t="shared" si="4"/>
        <v>0</v>
      </c>
      <c r="J82" s="44">
        <f t="shared" si="4"/>
        <v>0</v>
      </c>
      <c r="K82" s="22"/>
      <c r="L82" s="22"/>
      <c r="M82" s="25"/>
      <c r="N82" s="217"/>
    </row>
    <row r="83" spans="1:14" ht="19.5" customHeight="1">
      <c r="A83" s="230"/>
      <c r="B83" s="169" t="s">
        <v>394</v>
      </c>
      <c r="C83" s="179" t="s">
        <v>399</v>
      </c>
      <c r="D83" s="179" t="s">
        <v>400</v>
      </c>
      <c r="E83" s="171">
        <v>3</v>
      </c>
      <c r="F83" s="171">
        <v>48</v>
      </c>
      <c r="G83" s="169">
        <v>48</v>
      </c>
      <c r="H83" s="179"/>
      <c r="I83" s="179"/>
      <c r="J83" s="171"/>
      <c r="K83" s="171"/>
      <c r="L83" s="169">
        <v>5</v>
      </c>
      <c r="M83" s="171"/>
      <c r="N83" s="204" t="s">
        <v>452</v>
      </c>
    </row>
    <row r="84" spans="1:14" ht="19.5" customHeight="1">
      <c r="A84" s="230"/>
      <c r="B84" s="179" t="s">
        <v>394</v>
      </c>
      <c r="C84" s="169" t="s">
        <v>401</v>
      </c>
      <c r="D84" s="179" t="s">
        <v>402</v>
      </c>
      <c r="E84" s="171">
        <v>2</v>
      </c>
      <c r="F84" s="171">
        <v>32</v>
      </c>
      <c r="G84" s="179">
        <v>32</v>
      </c>
      <c r="H84" s="169"/>
      <c r="I84" s="179"/>
      <c r="J84" s="171"/>
      <c r="K84" s="171"/>
      <c r="L84" s="179">
        <v>6</v>
      </c>
      <c r="M84" s="171"/>
      <c r="N84" s="205"/>
    </row>
    <row r="85" spans="1:14" ht="19.5" customHeight="1">
      <c r="A85" s="230"/>
      <c r="B85" s="179" t="s">
        <v>394</v>
      </c>
      <c r="C85" s="173" t="s">
        <v>403</v>
      </c>
      <c r="D85" s="170" t="s">
        <v>404</v>
      </c>
      <c r="E85" s="171">
        <v>2</v>
      </c>
      <c r="F85" s="171">
        <v>32</v>
      </c>
      <c r="G85" s="179">
        <v>32</v>
      </c>
      <c r="H85" s="173"/>
      <c r="I85" s="170"/>
      <c r="J85" s="171"/>
      <c r="K85" s="171"/>
      <c r="L85" s="179">
        <v>6</v>
      </c>
      <c r="M85" s="171"/>
      <c r="N85" s="205"/>
    </row>
    <row r="86" spans="1:14" ht="19.5" customHeight="1">
      <c r="A86" s="230"/>
      <c r="B86" s="180" t="s">
        <v>388</v>
      </c>
      <c r="C86" s="181" t="s">
        <v>405</v>
      </c>
      <c r="D86" s="170" t="s">
        <v>406</v>
      </c>
      <c r="E86" s="171">
        <v>2</v>
      </c>
      <c r="F86" s="171">
        <v>32</v>
      </c>
      <c r="G86" s="180">
        <v>32</v>
      </c>
      <c r="H86" s="181"/>
      <c r="I86" s="170"/>
      <c r="J86" s="171"/>
      <c r="K86" s="171"/>
      <c r="L86" s="180">
        <v>6</v>
      </c>
      <c r="M86" s="171"/>
      <c r="N86" s="205"/>
    </row>
    <row r="87" spans="1:14" ht="19.5" customHeight="1">
      <c r="A87" s="230"/>
      <c r="B87" s="169" t="s">
        <v>394</v>
      </c>
      <c r="C87" s="179" t="s">
        <v>407</v>
      </c>
      <c r="D87" s="179" t="s">
        <v>408</v>
      </c>
      <c r="E87" s="171">
        <v>2</v>
      </c>
      <c r="F87" s="171">
        <v>32</v>
      </c>
      <c r="G87" s="169">
        <v>32</v>
      </c>
      <c r="H87" s="179"/>
      <c r="I87" s="179"/>
      <c r="J87" s="171"/>
      <c r="K87" s="171"/>
      <c r="L87" s="169">
        <v>7</v>
      </c>
      <c r="M87" s="171"/>
      <c r="N87" s="206"/>
    </row>
    <row r="88" spans="1:14" ht="19.5" customHeight="1">
      <c r="A88" s="230"/>
      <c r="B88" s="179" t="s">
        <v>394</v>
      </c>
      <c r="C88" s="169" t="s">
        <v>409</v>
      </c>
      <c r="D88" s="179" t="s">
        <v>410</v>
      </c>
      <c r="E88" s="171">
        <v>1.5</v>
      </c>
      <c r="F88" s="171">
        <v>24</v>
      </c>
      <c r="G88" s="179">
        <v>24</v>
      </c>
      <c r="H88" s="169"/>
      <c r="I88" s="179"/>
      <c r="J88" s="171"/>
      <c r="K88" s="171"/>
      <c r="L88" s="179">
        <v>7</v>
      </c>
      <c r="M88" s="171"/>
      <c r="N88" s="206"/>
    </row>
    <row r="89" spans="1:14" ht="19.5" customHeight="1">
      <c r="A89" s="230"/>
      <c r="B89" s="179" t="s">
        <v>394</v>
      </c>
      <c r="C89" s="173" t="s">
        <v>411</v>
      </c>
      <c r="D89" s="170" t="s">
        <v>412</v>
      </c>
      <c r="E89" s="171">
        <v>1.5</v>
      </c>
      <c r="F89" s="171">
        <v>24</v>
      </c>
      <c r="G89" s="179">
        <v>24</v>
      </c>
      <c r="H89" s="173">
        <f>SUM(H83:H88)</f>
        <v>0</v>
      </c>
      <c r="I89" s="170">
        <f>SUM(I83:I88)</f>
        <v>0</v>
      </c>
      <c r="J89" s="171">
        <f>SUM(J83:J88)</f>
        <v>0</v>
      </c>
      <c r="K89" s="171"/>
      <c r="L89" s="179">
        <v>7</v>
      </c>
      <c r="M89" s="171"/>
      <c r="N89" s="206"/>
    </row>
    <row r="90" spans="1:14" ht="19.5" customHeight="1">
      <c r="A90" s="230"/>
      <c r="B90" s="238" t="s">
        <v>293</v>
      </c>
      <c r="C90" s="238"/>
      <c r="D90" s="238"/>
      <c r="E90" s="176">
        <v>14</v>
      </c>
      <c r="F90" s="182">
        <v>224</v>
      </c>
      <c r="G90" s="171">
        <v>0</v>
      </c>
      <c r="H90" s="171">
        <v>0</v>
      </c>
      <c r="I90" s="171">
        <v>0</v>
      </c>
      <c r="J90" s="171">
        <v>0</v>
      </c>
      <c r="K90" s="171"/>
      <c r="L90" s="172"/>
      <c r="M90" s="172"/>
      <c r="N90" s="207"/>
    </row>
    <row r="91" spans="1:14" ht="27" customHeight="1">
      <c r="A91" s="245" t="s">
        <v>70</v>
      </c>
      <c r="B91" s="20" t="s">
        <v>179</v>
      </c>
      <c r="C91" s="2" t="s">
        <v>105</v>
      </c>
      <c r="D91" s="2" t="s">
        <v>106</v>
      </c>
      <c r="E91" s="22">
        <v>2</v>
      </c>
      <c r="F91" s="22">
        <v>32</v>
      </c>
      <c r="G91" s="22">
        <v>28</v>
      </c>
      <c r="H91" s="22"/>
      <c r="I91" s="22"/>
      <c r="J91" s="22"/>
      <c r="K91" s="22">
        <v>16</v>
      </c>
      <c r="L91" s="22">
        <v>5</v>
      </c>
      <c r="M91" s="25"/>
      <c r="N91" s="254" t="s">
        <v>121</v>
      </c>
    </row>
    <row r="92" spans="1:14" ht="19.5" customHeight="1">
      <c r="A92" s="246"/>
      <c r="B92" s="20" t="s">
        <v>179</v>
      </c>
      <c r="C92" s="2" t="s">
        <v>107</v>
      </c>
      <c r="D92" s="2" t="s">
        <v>108</v>
      </c>
      <c r="E92" s="22">
        <v>2</v>
      </c>
      <c r="F92" s="22">
        <v>32</v>
      </c>
      <c r="G92" s="22">
        <v>28</v>
      </c>
      <c r="H92" s="22"/>
      <c r="I92" s="22"/>
      <c r="J92" s="22"/>
      <c r="K92" s="22">
        <v>16</v>
      </c>
      <c r="L92" s="22">
        <v>6</v>
      </c>
      <c r="M92" s="25"/>
      <c r="N92" s="255"/>
    </row>
    <row r="93" spans="1:14" ht="27">
      <c r="A93" s="246"/>
      <c r="B93" s="20" t="s">
        <v>179</v>
      </c>
      <c r="C93" s="2" t="s">
        <v>109</v>
      </c>
      <c r="D93" s="2" t="s">
        <v>110</v>
      </c>
      <c r="E93" s="22">
        <v>2</v>
      </c>
      <c r="F93" s="22">
        <v>32</v>
      </c>
      <c r="G93" s="22">
        <v>26</v>
      </c>
      <c r="H93" s="22">
        <v>6</v>
      </c>
      <c r="I93" s="22"/>
      <c r="J93" s="22"/>
      <c r="K93" s="22">
        <v>16</v>
      </c>
      <c r="L93" s="22">
        <v>6</v>
      </c>
      <c r="M93" s="25"/>
      <c r="N93" s="255"/>
    </row>
    <row r="94" spans="1:14" ht="13.5">
      <c r="A94" s="246"/>
      <c r="B94" s="20" t="s">
        <v>179</v>
      </c>
      <c r="C94" s="2" t="s">
        <v>111</v>
      </c>
      <c r="D94" s="2" t="s">
        <v>112</v>
      </c>
      <c r="E94" s="22">
        <v>2</v>
      </c>
      <c r="F94" s="22">
        <v>32</v>
      </c>
      <c r="G94" s="22">
        <v>30</v>
      </c>
      <c r="H94" s="22">
        <v>2</v>
      </c>
      <c r="I94" s="22"/>
      <c r="J94" s="22"/>
      <c r="K94" s="22">
        <v>16</v>
      </c>
      <c r="L94" s="22">
        <v>7</v>
      </c>
      <c r="M94" s="25"/>
      <c r="N94" s="255"/>
    </row>
    <row r="95" spans="1:14" ht="19.5" customHeight="1">
      <c r="A95" s="246"/>
      <c r="B95" s="20" t="s">
        <v>179</v>
      </c>
      <c r="C95" s="2" t="s">
        <v>113</v>
      </c>
      <c r="D95" s="2" t="s">
        <v>114</v>
      </c>
      <c r="E95" s="22">
        <v>2</v>
      </c>
      <c r="F95" s="22">
        <v>32</v>
      </c>
      <c r="G95" s="22">
        <v>32</v>
      </c>
      <c r="H95" s="22"/>
      <c r="I95" s="22"/>
      <c r="J95" s="22"/>
      <c r="K95" s="22">
        <v>16</v>
      </c>
      <c r="L95" s="22">
        <v>7</v>
      </c>
      <c r="M95" s="25"/>
      <c r="N95" s="255"/>
    </row>
    <row r="96" spans="1:14" ht="13.5">
      <c r="A96" s="246"/>
      <c r="B96" s="20" t="s">
        <v>179</v>
      </c>
      <c r="C96" s="2" t="s">
        <v>115</v>
      </c>
      <c r="D96" s="2" t="s">
        <v>116</v>
      </c>
      <c r="E96" s="22">
        <v>2</v>
      </c>
      <c r="F96" s="22">
        <v>32</v>
      </c>
      <c r="G96" s="22">
        <v>32</v>
      </c>
      <c r="H96" s="22"/>
      <c r="I96" s="22"/>
      <c r="J96" s="22"/>
      <c r="K96" s="22">
        <v>16</v>
      </c>
      <c r="L96" s="22">
        <v>7</v>
      </c>
      <c r="M96" s="25"/>
      <c r="N96" s="255"/>
    </row>
    <row r="97" spans="1:14" ht="13.5">
      <c r="A97" s="246"/>
      <c r="B97" s="20" t="s">
        <v>179</v>
      </c>
      <c r="C97" s="2" t="s">
        <v>117</v>
      </c>
      <c r="D97" s="2" t="s">
        <v>118</v>
      </c>
      <c r="E97" s="22">
        <v>2</v>
      </c>
      <c r="F97" s="22">
        <v>32</v>
      </c>
      <c r="G97" s="22">
        <v>32</v>
      </c>
      <c r="H97" s="22"/>
      <c r="I97" s="22"/>
      <c r="J97" s="22"/>
      <c r="K97" s="22">
        <v>16</v>
      </c>
      <c r="L97" s="22">
        <v>7</v>
      </c>
      <c r="M97" s="25"/>
      <c r="N97" s="255"/>
    </row>
    <row r="98" spans="1:14" ht="13.5">
      <c r="A98" s="246"/>
      <c r="B98" s="20" t="s">
        <v>179</v>
      </c>
      <c r="C98" s="2" t="s">
        <v>377</v>
      </c>
      <c r="D98" s="2" t="s">
        <v>376</v>
      </c>
      <c r="E98" s="22">
        <v>2</v>
      </c>
      <c r="F98" s="22">
        <f>E98*16</f>
        <v>32</v>
      </c>
      <c r="G98" s="22">
        <v>26</v>
      </c>
      <c r="H98" s="22">
        <v>6</v>
      </c>
      <c r="I98" s="22"/>
      <c r="J98" s="22"/>
      <c r="K98" s="22">
        <v>16</v>
      </c>
      <c r="L98" s="22">
        <v>7</v>
      </c>
      <c r="M98" s="25"/>
      <c r="N98" s="255"/>
    </row>
    <row r="99" spans="1:14" ht="13.5">
      <c r="A99" s="246"/>
      <c r="B99" s="20" t="s">
        <v>179</v>
      </c>
      <c r="C99" s="2" t="s">
        <v>119</v>
      </c>
      <c r="D99" s="2" t="s">
        <v>120</v>
      </c>
      <c r="E99" s="22">
        <v>2</v>
      </c>
      <c r="F99" s="22">
        <v>32</v>
      </c>
      <c r="G99" s="22">
        <v>32</v>
      </c>
      <c r="H99" s="22"/>
      <c r="I99" s="22"/>
      <c r="J99" s="22"/>
      <c r="K99" s="22">
        <v>16</v>
      </c>
      <c r="L99" s="22">
        <v>7</v>
      </c>
      <c r="M99" s="25"/>
      <c r="N99" s="255"/>
    </row>
    <row r="100" spans="1:14" ht="19.5" customHeight="1">
      <c r="A100" s="246"/>
      <c r="B100" s="114" t="s">
        <v>91</v>
      </c>
      <c r="C100" s="2"/>
      <c r="D100" s="2"/>
      <c r="E100" s="22">
        <v>6</v>
      </c>
      <c r="F100" s="22">
        <f>E100*16</f>
        <v>96</v>
      </c>
      <c r="G100" s="22"/>
      <c r="H100" s="22"/>
      <c r="I100" s="22"/>
      <c r="J100" s="22"/>
      <c r="K100" s="22">
        <f>3*16</f>
        <v>48</v>
      </c>
      <c r="L100" s="22"/>
      <c r="M100" s="25"/>
      <c r="N100" s="256"/>
    </row>
    <row r="101" spans="1:14" ht="27">
      <c r="A101" s="246"/>
      <c r="B101" s="20" t="s">
        <v>185</v>
      </c>
      <c r="C101" s="2" t="s">
        <v>369</v>
      </c>
      <c r="D101" s="2" t="s">
        <v>352</v>
      </c>
      <c r="E101" s="22">
        <v>2</v>
      </c>
      <c r="F101" s="22">
        <v>32</v>
      </c>
      <c r="G101" s="22"/>
      <c r="H101" s="22"/>
      <c r="I101" s="22">
        <v>6</v>
      </c>
      <c r="J101" s="37"/>
      <c r="K101" s="37"/>
      <c r="L101" s="22">
        <v>5</v>
      </c>
      <c r="M101" s="25"/>
      <c r="N101" s="254" t="s">
        <v>124</v>
      </c>
    </row>
    <row r="102" spans="1:14" ht="19.5" customHeight="1">
      <c r="A102" s="246"/>
      <c r="B102" s="20" t="s">
        <v>185</v>
      </c>
      <c r="C102" s="2" t="s">
        <v>194</v>
      </c>
      <c r="D102" s="2" t="s">
        <v>114</v>
      </c>
      <c r="E102" s="22">
        <v>2</v>
      </c>
      <c r="F102" s="22">
        <v>32</v>
      </c>
      <c r="G102" s="22"/>
      <c r="H102" s="22"/>
      <c r="I102" s="22"/>
      <c r="J102" s="37"/>
      <c r="K102" s="37"/>
      <c r="L102" s="22">
        <v>5</v>
      </c>
      <c r="M102" s="25"/>
      <c r="N102" s="255"/>
    </row>
    <row r="103" spans="1:14" ht="27">
      <c r="A103" s="246"/>
      <c r="B103" s="20" t="s">
        <v>185</v>
      </c>
      <c r="C103" s="2" t="s">
        <v>370</v>
      </c>
      <c r="D103" s="2" t="s">
        <v>122</v>
      </c>
      <c r="E103" s="22">
        <v>2</v>
      </c>
      <c r="F103" s="22">
        <v>32</v>
      </c>
      <c r="G103" s="22"/>
      <c r="H103" s="22">
        <v>4</v>
      </c>
      <c r="I103" s="22"/>
      <c r="J103" s="37"/>
      <c r="K103" s="37"/>
      <c r="L103" s="22">
        <v>7</v>
      </c>
      <c r="M103" s="25"/>
      <c r="N103" s="255"/>
    </row>
    <row r="104" spans="1:14" ht="19.5" customHeight="1">
      <c r="A104" s="246"/>
      <c r="B104" s="20" t="s">
        <v>185</v>
      </c>
      <c r="C104" s="2" t="s">
        <v>371</v>
      </c>
      <c r="D104" s="2" t="s">
        <v>123</v>
      </c>
      <c r="E104" s="22">
        <v>2</v>
      </c>
      <c r="F104" s="22">
        <v>32</v>
      </c>
      <c r="G104" s="22"/>
      <c r="H104" s="22">
        <v>4</v>
      </c>
      <c r="I104" s="22"/>
      <c r="J104" s="37"/>
      <c r="K104" s="37"/>
      <c r="L104" s="22">
        <v>7</v>
      </c>
      <c r="M104" s="25"/>
      <c r="N104" s="255"/>
    </row>
    <row r="105" spans="1:14" ht="19.5" customHeight="1">
      <c r="A105" s="246"/>
      <c r="B105" s="20" t="s">
        <v>256</v>
      </c>
      <c r="C105" s="121" t="s">
        <v>378</v>
      </c>
      <c r="D105" s="20" t="s">
        <v>379</v>
      </c>
      <c r="E105" s="22">
        <v>2</v>
      </c>
      <c r="F105" s="22">
        <v>32</v>
      </c>
      <c r="G105" s="22">
        <v>28</v>
      </c>
      <c r="H105" s="22">
        <v>4</v>
      </c>
      <c r="I105" s="22"/>
      <c r="J105" s="37"/>
      <c r="K105" s="37"/>
      <c r="L105" s="22">
        <v>7</v>
      </c>
      <c r="M105" s="25"/>
      <c r="N105" s="255"/>
    </row>
    <row r="106" spans="1:14" ht="13.5">
      <c r="A106" s="246"/>
      <c r="B106" s="20" t="s">
        <v>185</v>
      </c>
      <c r="C106" s="2" t="s">
        <v>195</v>
      </c>
      <c r="D106" s="2" t="s">
        <v>351</v>
      </c>
      <c r="E106" s="22">
        <v>2</v>
      </c>
      <c r="F106" s="22">
        <v>32</v>
      </c>
      <c r="G106" s="22"/>
      <c r="H106" s="22"/>
      <c r="I106" s="22">
        <v>6</v>
      </c>
      <c r="J106" s="37"/>
      <c r="K106" s="37"/>
      <c r="L106" s="22">
        <v>7</v>
      </c>
      <c r="M106" s="25"/>
      <c r="N106" s="255"/>
    </row>
    <row r="107" spans="1:14" ht="19.5" customHeight="1">
      <c r="A107" s="246"/>
      <c r="B107" s="44" t="s">
        <v>193</v>
      </c>
      <c r="C107" s="2"/>
      <c r="D107" s="2"/>
      <c r="E107" s="22">
        <v>6</v>
      </c>
      <c r="F107" s="22">
        <f>E107*16</f>
        <v>96</v>
      </c>
      <c r="G107" s="22"/>
      <c r="H107" s="22"/>
      <c r="I107" s="22"/>
      <c r="J107" s="37"/>
      <c r="K107" s="37"/>
      <c r="L107" s="22"/>
      <c r="M107" s="25"/>
      <c r="N107" s="256"/>
    </row>
    <row r="108" spans="1:14" ht="19.5" customHeight="1">
      <c r="A108" s="246"/>
      <c r="B108" s="36" t="s">
        <v>285</v>
      </c>
      <c r="C108" s="36" t="s">
        <v>286</v>
      </c>
      <c r="D108" s="2" t="s">
        <v>125</v>
      </c>
      <c r="E108" s="117">
        <v>2</v>
      </c>
      <c r="F108" s="117">
        <v>32</v>
      </c>
      <c r="G108" s="117">
        <v>32</v>
      </c>
      <c r="H108" s="117"/>
      <c r="I108" s="22"/>
      <c r="J108" s="22"/>
      <c r="K108" s="22"/>
      <c r="L108" s="22">
        <v>6</v>
      </c>
      <c r="M108" s="25"/>
      <c r="N108" s="218" t="s">
        <v>327</v>
      </c>
    </row>
    <row r="109" spans="1:14" ht="19.5" customHeight="1">
      <c r="A109" s="246"/>
      <c r="B109" s="36" t="s">
        <v>285</v>
      </c>
      <c r="C109" s="36" t="s">
        <v>287</v>
      </c>
      <c r="D109" s="2" t="s">
        <v>310</v>
      </c>
      <c r="E109" s="22">
        <v>2</v>
      </c>
      <c r="F109" s="117">
        <v>32</v>
      </c>
      <c r="G109" s="117">
        <v>32</v>
      </c>
      <c r="H109" s="22"/>
      <c r="I109" s="22"/>
      <c r="J109" s="22"/>
      <c r="K109" s="22"/>
      <c r="L109" s="22">
        <v>6</v>
      </c>
      <c r="M109" s="25"/>
      <c r="N109" s="219"/>
    </row>
    <row r="110" spans="1:14" ht="19.5" customHeight="1">
      <c r="A110" s="246"/>
      <c r="B110" s="36" t="s">
        <v>285</v>
      </c>
      <c r="C110" s="36" t="s">
        <v>288</v>
      </c>
      <c r="D110" s="2" t="s">
        <v>126</v>
      </c>
      <c r="E110" s="22">
        <v>2</v>
      </c>
      <c r="F110" s="117">
        <v>32</v>
      </c>
      <c r="G110" s="117">
        <v>32</v>
      </c>
      <c r="H110" s="22"/>
      <c r="I110" s="22"/>
      <c r="J110" s="22"/>
      <c r="K110" s="22"/>
      <c r="L110" s="22">
        <v>6</v>
      </c>
      <c r="M110" s="25"/>
      <c r="N110" s="219"/>
    </row>
    <row r="111" spans="1:14" ht="19.5" customHeight="1">
      <c r="A111" s="246"/>
      <c r="B111" s="124" t="s">
        <v>313</v>
      </c>
      <c r="C111" s="124" t="s">
        <v>311</v>
      </c>
      <c r="D111" s="2" t="s">
        <v>312</v>
      </c>
      <c r="E111" s="22">
        <v>2</v>
      </c>
      <c r="F111" s="117">
        <v>32</v>
      </c>
      <c r="G111" s="117">
        <v>32</v>
      </c>
      <c r="H111" s="22"/>
      <c r="I111" s="22"/>
      <c r="J111" s="22"/>
      <c r="K111" s="22"/>
      <c r="L111" s="22">
        <v>6</v>
      </c>
      <c r="M111" s="25"/>
      <c r="N111" s="219"/>
    </row>
    <row r="112" spans="1:14" ht="19.5" customHeight="1">
      <c r="A112" s="246"/>
      <c r="B112" s="36" t="s">
        <v>285</v>
      </c>
      <c r="C112" s="36" t="s">
        <v>289</v>
      </c>
      <c r="D112" s="2" t="s">
        <v>127</v>
      </c>
      <c r="E112" s="22">
        <v>2</v>
      </c>
      <c r="F112" s="22">
        <v>32</v>
      </c>
      <c r="G112" s="22">
        <v>32</v>
      </c>
      <c r="H112" s="22"/>
      <c r="I112" s="22"/>
      <c r="J112" s="22"/>
      <c r="K112" s="22"/>
      <c r="L112" s="22">
        <v>7</v>
      </c>
      <c r="M112" s="25"/>
      <c r="N112" s="219"/>
    </row>
    <row r="113" spans="1:14" ht="19.5" customHeight="1">
      <c r="A113" s="246"/>
      <c r="B113" s="36" t="s">
        <v>285</v>
      </c>
      <c r="C113" s="124" t="s">
        <v>316</v>
      </c>
      <c r="D113" s="2" t="s">
        <v>320</v>
      </c>
      <c r="E113" s="22">
        <v>2</v>
      </c>
      <c r="F113" s="22">
        <v>32</v>
      </c>
      <c r="G113" s="22">
        <v>32</v>
      </c>
      <c r="H113" s="22"/>
      <c r="I113" s="22"/>
      <c r="J113" s="22"/>
      <c r="K113" s="22"/>
      <c r="L113" s="22">
        <v>7</v>
      </c>
      <c r="M113" s="25"/>
      <c r="N113" s="219"/>
    </row>
    <row r="114" spans="1:14" ht="13.5">
      <c r="A114" s="246"/>
      <c r="B114" s="36" t="s">
        <v>285</v>
      </c>
      <c r="C114" s="36" t="s">
        <v>290</v>
      </c>
      <c r="D114" s="2" t="s">
        <v>129</v>
      </c>
      <c r="E114" s="22">
        <v>2</v>
      </c>
      <c r="F114" s="22">
        <v>32</v>
      </c>
      <c r="G114" s="22">
        <v>32</v>
      </c>
      <c r="H114" s="22"/>
      <c r="I114" s="22"/>
      <c r="J114" s="22"/>
      <c r="K114" s="22"/>
      <c r="L114" s="22">
        <v>7</v>
      </c>
      <c r="M114" s="25"/>
      <c r="N114" s="219"/>
    </row>
    <row r="115" spans="1:14" ht="19.5" customHeight="1">
      <c r="A115" s="246"/>
      <c r="B115" s="125" t="s">
        <v>91</v>
      </c>
      <c r="C115" s="36"/>
      <c r="D115" s="2"/>
      <c r="E115" s="22">
        <v>6</v>
      </c>
      <c r="F115" s="22">
        <f>E115*16</f>
        <v>96</v>
      </c>
      <c r="G115" s="22"/>
      <c r="H115" s="22"/>
      <c r="I115" s="22"/>
      <c r="J115" s="22"/>
      <c r="K115" s="22"/>
      <c r="L115" s="22"/>
      <c r="M115" s="25"/>
      <c r="N115" s="219"/>
    </row>
    <row r="116" spans="1:14" ht="19.5" customHeight="1">
      <c r="A116" s="246"/>
      <c r="B116" s="170" t="s">
        <v>394</v>
      </c>
      <c r="C116" s="170" t="s">
        <v>435</v>
      </c>
      <c r="D116" s="170" t="s">
        <v>436</v>
      </c>
      <c r="E116" s="170">
        <v>2</v>
      </c>
      <c r="F116" s="170">
        <v>32</v>
      </c>
      <c r="G116" s="170">
        <v>32</v>
      </c>
      <c r="H116" s="170"/>
      <c r="I116" s="170"/>
      <c r="J116" s="170"/>
      <c r="K116" s="170"/>
      <c r="L116" s="170">
        <v>7</v>
      </c>
      <c r="M116" s="172"/>
      <c r="N116" s="210" t="s">
        <v>447</v>
      </c>
    </row>
    <row r="117" spans="1:14" ht="19.5" customHeight="1">
      <c r="A117" s="246"/>
      <c r="B117" s="170" t="s">
        <v>394</v>
      </c>
      <c r="C117" s="170" t="s">
        <v>437</v>
      </c>
      <c r="D117" s="170" t="s">
        <v>438</v>
      </c>
      <c r="E117" s="170">
        <v>2</v>
      </c>
      <c r="F117" s="170">
        <v>32</v>
      </c>
      <c r="G117" s="170">
        <v>32</v>
      </c>
      <c r="H117" s="170"/>
      <c r="I117" s="170"/>
      <c r="J117" s="170"/>
      <c r="K117" s="170"/>
      <c r="L117" s="170">
        <v>7</v>
      </c>
      <c r="M117" s="172"/>
      <c r="N117" s="211"/>
    </row>
    <row r="118" spans="1:14" ht="19.5" customHeight="1">
      <c r="A118" s="246"/>
      <c r="B118" s="170" t="s">
        <v>394</v>
      </c>
      <c r="C118" s="170" t="s">
        <v>439</v>
      </c>
      <c r="D118" s="170" t="s">
        <v>440</v>
      </c>
      <c r="E118" s="170">
        <v>2</v>
      </c>
      <c r="F118" s="170">
        <v>32</v>
      </c>
      <c r="G118" s="170">
        <v>32</v>
      </c>
      <c r="H118" s="170"/>
      <c r="I118" s="170"/>
      <c r="J118" s="170"/>
      <c r="K118" s="170"/>
      <c r="L118" s="170">
        <v>7</v>
      </c>
      <c r="M118" s="172"/>
      <c r="N118" s="211"/>
    </row>
    <row r="119" spans="1:14" ht="19.5" customHeight="1">
      <c r="A119" s="246"/>
      <c r="B119" s="170" t="s">
        <v>394</v>
      </c>
      <c r="C119" s="170" t="s">
        <v>441</v>
      </c>
      <c r="D119" s="170" t="s">
        <v>442</v>
      </c>
      <c r="E119" s="170">
        <v>2</v>
      </c>
      <c r="F119" s="170">
        <v>32</v>
      </c>
      <c r="G119" s="170">
        <v>32</v>
      </c>
      <c r="H119" s="170"/>
      <c r="I119" s="170"/>
      <c r="J119" s="170"/>
      <c r="K119" s="170"/>
      <c r="L119" s="170">
        <v>7</v>
      </c>
      <c r="M119" s="172"/>
      <c r="N119" s="211"/>
    </row>
    <row r="120" spans="1:14" ht="19.5" customHeight="1">
      <c r="A120" s="246"/>
      <c r="B120" s="170" t="s">
        <v>394</v>
      </c>
      <c r="C120" s="170" t="s">
        <v>443</v>
      </c>
      <c r="D120" s="170" t="s">
        <v>444</v>
      </c>
      <c r="E120" s="170">
        <v>2</v>
      </c>
      <c r="F120" s="170">
        <v>24</v>
      </c>
      <c r="G120" s="170">
        <v>24</v>
      </c>
      <c r="H120" s="170"/>
      <c r="I120" s="170"/>
      <c r="J120" s="170"/>
      <c r="K120" s="170"/>
      <c r="L120" s="170">
        <v>7</v>
      </c>
      <c r="M120" s="172"/>
      <c r="N120" s="211"/>
    </row>
    <row r="121" spans="1:14" ht="19.5" customHeight="1">
      <c r="A121" s="246"/>
      <c r="B121" s="170" t="s">
        <v>394</v>
      </c>
      <c r="C121" s="170" t="s">
        <v>445</v>
      </c>
      <c r="D121" s="170" t="s">
        <v>446</v>
      </c>
      <c r="E121" s="170">
        <v>2</v>
      </c>
      <c r="F121" s="170">
        <v>24</v>
      </c>
      <c r="G121" s="170">
        <v>24</v>
      </c>
      <c r="H121" s="170"/>
      <c r="I121" s="170"/>
      <c r="J121" s="170"/>
      <c r="K121" s="170"/>
      <c r="L121" s="170">
        <v>7</v>
      </c>
      <c r="M121" s="172"/>
      <c r="N121" s="211"/>
    </row>
    <row r="122" spans="1:14" ht="19.5" customHeight="1">
      <c r="A122" s="247"/>
      <c r="B122" s="183" t="s">
        <v>91</v>
      </c>
      <c r="C122" s="183"/>
      <c r="D122" s="183"/>
      <c r="E122" s="183">
        <v>6</v>
      </c>
      <c r="F122" s="183">
        <f>E122*16</f>
        <v>96</v>
      </c>
      <c r="G122" s="183"/>
      <c r="H122" s="183"/>
      <c r="I122" s="183"/>
      <c r="J122" s="183"/>
      <c r="K122" s="183"/>
      <c r="L122" s="170"/>
      <c r="M122" s="172"/>
      <c r="N122" s="212"/>
    </row>
    <row r="123" spans="1:14" ht="19.5" customHeight="1">
      <c r="A123" s="229" t="s">
        <v>332</v>
      </c>
      <c r="B123" s="229"/>
      <c r="C123" s="229"/>
      <c r="D123" s="229"/>
      <c r="E123" s="202">
        <f>E90+6</f>
        <v>20</v>
      </c>
      <c r="F123" s="111"/>
      <c r="G123" s="24"/>
      <c r="H123" s="24"/>
      <c r="I123" s="24"/>
      <c r="J123" s="24"/>
      <c r="K123" s="24"/>
      <c r="L123" s="112"/>
      <c r="M123" s="141"/>
      <c r="N123" s="104"/>
    </row>
    <row r="124" spans="1:14" ht="19.5" customHeight="1">
      <c r="A124" s="230" t="s">
        <v>71</v>
      </c>
      <c r="B124" s="20" t="s">
        <v>179</v>
      </c>
      <c r="C124" s="2" t="s">
        <v>131</v>
      </c>
      <c r="D124" s="2" t="s">
        <v>132</v>
      </c>
      <c r="E124" s="22">
        <v>1.5</v>
      </c>
      <c r="F124" s="22">
        <f aca="true" t="shared" si="5" ref="F124:F132">E124*16</f>
        <v>24</v>
      </c>
      <c r="G124" s="22">
        <v>20</v>
      </c>
      <c r="H124" s="22">
        <v>4</v>
      </c>
      <c r="I124" s="22"/>
      <c r="J124" s="22"/>
      <c r="K124" s="22">
        <v>16</v>
      </c>
      <c r="L124" s="13" t="s">
        <v>145</v>
      </c>
      <c r="M124" s="137"/>
      <c r="N124" s="224" t="s">
        <v>215</v>
      </c>
    </row>
    <row r="125" spans="1:14" ht="19.5" customHeight="1">
      <c r="A125" s="234"/>
      <c r="B125" s="20" t="s">
        <v>179</v>
      </c>
      <c r="C125" s="2" t="s">
        <v>133</v>
      </c>
      <c r="D125" s="2" t="s">
        <v>134</v>
      </c>
      <c r="E125" s="22">
        <v>1.5</v>
      </c>
      <c r="F125" s="22">
        <f t="shared" si="5"/>
        <v>24</v>
      </c>
      <c r="G125" s="22">
        <f aca="true" t="shared" si="6" ref="G125:G135">F125-H125</f>
        <v>22</v>
      </c>
      <c r="H125" s="22">
        <v>2</v>
      </c>
      <c r="I125" s="22"/>
      <c r="J125" s="22"/>
      <c r="K125" s="22">
        <v>16</v>
      </c>
      <c r="L125" s="13" t="s">
        <v>145</v>
      </c>
      <c r="M125" s="137"/>
      <c r="N125" s="225"/>
    </row>
    <row r="126" spans="1:14" ht="19.5" customHeight="1">
      <c r="A126" s="234"/>
      <c r="B126" s="20" t="s">
        <v>179</v>
      </c>
      <c r="C126" s="2" t="s">
        <v>198</v>
      </c>
      <c r="D126" s="2" t="s">
        <v>135</v>
      </c>
      <c r="E126" s="22">
        <v>1.5</v>
      </c>
      <c r="F126" s="22">
        <f t="shared" si="5"/>
        <v>24</v>
      </c>
      <c r="G126" s="22">
        <f t="shared" si="6"/>
        <v>20</v>
      </c>
      <c r="H126" s="22">
        <v>4</v>
      </c>
      <c r="I126" s="22"/>
      <c r="J126" s="22"/>
      <c r="K126" s="22">
        <v>16</v>
      </c>
      <c r="L126" s="13" t="s">
        <v>145</v>
      </c>
      <c r="M126" s="137"/>
      <c r="N126" s="225"/>
    </row>
    <row r="127" spans="1:14" ht="19.5" customHeight="1">
      <c r="A127" s="234"/>
      <c r="B127" s="20" t="s">
        <v>179</v>
      </c>
      <c r="C127" s="2" t="s">
        <v>136</v>
      </c>
      <c r="D127" s="2" t="s">
        <v>137</v>
      </c>
      <c r="E127" s="22">
        <v>1.5</v>
      </c>
      <c r="F127" s="22">
        <f t="shared" si="5"/>
        <v>24</v>
      </c>
      <c r="G127" s="22">
        <f t="shared" si="6"/>
        <v>24</v>
      </c>
      <c r="H127" s="22"/>
      <c r="I127" s="22"/>
      <c r="J127" s="22"/>
      <c r="K127" s="22">
        <v>16</v>
      </c>
      <c r="L127" s="13" t="s">
        <v>145</v>
      </c>
      <c r="M127" s="137"/>
      <c r="N127" s="225"/>
    </row>
    <row r="128" spans="1:14" ht="27">
      <c r="A128" s="234"/>
      <c r="B128" s="20" t="s">
        <v>179</v>
      </c>
      <c r="C128" s="2" t="s">
        <v>138</v>
      </c>
      <c r="D128" s="2" t="s">
        <v>139</v>
      </c>
      <c r="E128" s="22">
        <v>1.5</v>
      </c>
      <c r="F128" s="22">
        <f t="shared" si="5"/>
        <v>24</v>
      </c>
      <c r="G128" s="22">
        <f t="shared" si="6"/>
        <v>24</v>
      </c>
      <c r="H128" s="22"/>
      <c r="I128" s="22"/>
      <c r="J128" s="22"/>
      <c r="K128" s="22">
        <v>16</v>
      </c>
      <c r="L128" s="22">
        <v>6</v>
      </c>
      <c r="M128" s="25"/>
      <c r="N128" s="225"/>
    </row>
    <row r="129" spans="1:14" ht="19.5" customHeight="1">
      <c r="A129" s="234"/>
      <c r="B129" s="20" t="s">
        <v>179</v>
      </c>
      <c r="C129" s="2" t="s">
        <v>140</v>
      </c>
      <c r="D129" s="2" t="s">
        <v>141</v>
      </c>
      <c r="E129" s="22">
        <v>1.5</v>
      </c>
      <c r="F129" s="22">
        <f t="shared" si="5"/>
        <v>24</v>
      </c>
      <c r="G129" s="22">
        <f t="shared" si="6"/>
        <v>24</v>
      </c>
      <c r="H129" s="22"/>
      <c r="I129" s="22"/>
      <c r="J129" s="22"/>
      <c r="K129" s="22">
        <v>16</v>
      </c>
      <c r="L129" s="22">
        <v>6</v>
      </c>
      <c r="M129" s="25"/>
      <c r="N129" s="225"/>
    </row>
    <row r="130" spans="1:14" ht="13.5">
      <c r="A130" s="234"/>
      <c r="B130" s="20" t="s">
        <v>179</v>
      </c>
      <c r="C130" s="122" t="s">
        <v>372</v>
      </c>
      <c r="D130" s="2" t="s">
        <v>142</v>
      </c>
      <c r="E130" s="22">
        <v>1.5</v>
      </c>
      <c r="F130" s="22">
        <f t="shared" si="5"/>
        <v>24</v>
      </c>
      <c r="G130" s="22">
        <f t="shared" si="6"/>
        <v>24</v>
      </c>
      <c r="H130" s="22"/>
      <c r="I130" s="22"/>
      <c r="J130" s="22"/>
      <c r="K130" s="22">
        <v>16</v>
      </c>
      <c r="L130" s="22">
        <v>7</v>
      </c>
      <c r="M130" s="25"/>
      <c r="N130" s="225"/>
    </row>
    <row r="131" spans="1:14" ht="19.5" customHeight="1">
      <c r="A131" s="234"/>
      <c r="B131" s="20" t="s">
        <v>179</v>
      </c>
      <c r="C131" s="2" t="s">
        <v>143</v>
      </c>
      <c r="D131" s="2" t="s">
        <v>144</v>
      </c>
      <c r="E131" s="22">
        <v>1.5</v>
      </c>
      <c r="F131" s="22">
        <f t="shared" si="5"/>
        <v>24</v>
      </c>
      <c r="G131" s="22">
        <f t="shared" si="6"/>
        <v>24</v>
      </c>
      <c r="H131" s="22"/>
      <c r="I131" s="22"/>
      <c r="J131" s="22"/>
      <c r="K131" s="22">
        <v>16</v>
      </c>
      <c r="L131" s="22">
        <v>7</v>
      </c>
      <c r="M131" s="25"/>
      <c r="N131" s="225"/>
    </row>
    <row r="132" spans="1:14" ht="19.5" customHeight="1">
      <c r="A132" s="234"/>
      <c r="B132" s="114" t="s">
        <v>91</v>
      </c>
      <c r="C132" s="2"/>
      <c r="D132" s="2"/>
      <c r="E132" s="22">
        <v>9</v>
      </c>
      <c r="F132" s="22">
        <f t="shared" si="5"/>
        <v>144</v>
      </c>
      <c r="G132" s="22">
        <f t="shared" si="6"/>
        <v>144</v>
      </c>
      <c r="H132" s="22"/>
      <c r="I132" s="22"/>
      <c r="J132" s="22"/>
      <c r="K132" s="22">
        <f>6*16</f>
        <v>96</v>
      </c>
      <c r="L132" s="22"/>
      <c r="M132" s="25"/>
      <c r="N132" s="226"/>
    </row>
    <row r="133" spans="1:14" ht="19.5" customHeight="1">
      <c r="A133" s="234"/>
      <c r="B133" s="20" t="s">
        <v>256</v>
      </c>
      <c r="C133" s="20" t="s">
        <v>257</v>
      </c>
      <c r="D133" s="20" t="s">
        <v>258</v>
      </c>
      <c r="E133" s="22">
        <v>2</v>
      </c>
      <c r="F133" s="22">
        <v>32</v>
      </c>
      <c r="G133" s="22">
        <f t="shared" si="6"/>
        <v>32</v>
      </c>
      <c r="H133" s="22"/>
      <c r="I133" s="22"/>
      <c r="J133" s="22"/>
      <c r="K133" s="22">
        <v>32</v>
      </c>
      <c r="L133" s="22">
        <v>6</v>
      </c>
      <c r="M133" s="25"/>
      <c r="N133" s="220" t="s">
        <v>269</v>
      </c>
    </row>
    <row r="134" spans="1:14" ht="27">
      <c r="A134" s="234"/>
      <c r="B134" s="20" t="s">
        <v>256</v>
      </c>
      <c r="C134" s="20" t="s">
        <v>259</v>
      </c>
      <c r="D134" s="20" t="s">
        <v>358</v>
      </c>
      <c r="E134" s="22">
        <v>2</v>
      </c>
      <c r="F134" s="22">
        <v>32</v>
      </c>
      <c r="G134" s="22">
        <v>16</v>
      </c>
      <c r="H134" s="22"/>
      <c r="I134" s="22">
        <v>16</v>
      </c>
      <c r="J134" s="22"/>
      <c r="K134" s="22">
        <v>32</v>
      </c>
      <c r="L134" s="22">
        <v>6</v>
      </c>
      <c r="M134" s="25"/>
      <c r="N134" s="220"/>
    </row>
    <row r="135" spans="1:14" ht="19.5" customHeight="1">
      <c r="A135" s="234"/>
      <c r="B135" s="20" t="s">
        <v>256</v>
      </c>
      <c r="C135" s="20" t="s">
        <v>260</v>
      </c>
      <c r="D135" s="20" t="s">
        <v>261</v>
      </c>
      <c r="E135" s="22">
        <v>2</v>
      </c>
      <c r="F135" s="22">
        <v>32</v>
      </c>
      <c r="G135" s="22">
        <f t="shared" si="6"/>
        <v>32</v>
      </c>
      <c r="H135" s="22"/>
      <c r="I135" s="22"/>
      <c r="J135" s="22"/>
      <c r="K135" s="22">
        <v>32</v>
      </c>
      <c r="L135" s="22">
        <v>7</v>
      </c>
      <c r="M135" s="25"/>
      <c r="N135" s="220"/>
    </row>
    <row r="136" spans="1:14" ht="13.5">
      <c r="A136" s="234"/>
      <c r="B136" s="20" t="s">
        <v>256</v>
      </c>
      <c r="C136" s="20" t="s">
        <v>262</v>
      </c>
      <c r="D136" s="20" t="s">
        <v>263</v>
      </c>
      <c r="E136" s="22">
        <v>2</v>
      </c>
      <c r="F136" s="22">
        <v>32</v>
      </c>
      <c r="G136" s="22">
        <f>F136-H136</f>
        <v>32</v>
      </c>
      <c r="H136" s="22"/>
      <c r="I136" s="22"/>
      <c r="J136" s="22"/>
      <c r="K136" s="22">
        <v>32</v>
      </c>
      <c r="L136" s="22">
        <v>7</v>
      </c>
      <c r="M136" s="25"/>
      <c r="N136" s="220"/>
    </row>
    <row r="137" spans="1:14" ht="19.5" customHeight="1">
      <c r="A137" s="234"/>
      <c r="B137" s="20" t="s">
        <v>256</v>
      </c>
      <c r="C137" s="20" t="s">
        <v>264</v>
      </c>
      <c r="D137" s="20" t="s">
        <v>265</v>
      </c>
      <c r="E137" s="22">
        <v>1</v>
      </c>
      <c r="F137" s="22">
        <v>16</v>
      </c>
      <c r="G137" s="22">
        <v>16</v>
      </c>
      <c r="H137" s="22"/>
      <c r="I137" s="22"/>
      <c r="J137" s="22"/>
      <c r="K137" s="22">
        <v>16</v>
      </c>
      <c r="L137" s="22">
        <v>7</v>
      </c>
      <c r="M137" s="25"/>
      <c r="N137" s="220"/>
    </row>
    <row r="138" spans="1:14" ht="27">
      <c r="A138" s="234"/>
      <c r="B138" s="20" t="s">
        <v>256</v>
      </c>
      <c r="C138" s="20" t="s">
        <v>266</v>
      </c>
      <c r="D138" s="20" t="s">
        <v>267</v>
      </c>
      <c r="E138" s="22">
        <v>1</v>
      </c>
      <c r="F138" s="22">
        <v>16</v>
      </c>
      <c r="G138" s="22">
        <v>16</v>
      </c>
      <c r="H138" s="22"/>
      <c r="I138" s="22"/>
      <c r="J138" s="22"/>
      <c r="K138" s="22">
        <v>16</v>
      </c>
      <c r="L138" s="22">
        <v>7</v>
      </c>
      <c r="M138" s="25"/>
      <c r="N138" s="220"/>
    </row>
    <row r="139" spans="1:14" ht="19.5" customHeight="1">
      <c r="A139" s="234"/>
      <c r="B139" s="127" t="s">
        <v>268</v>
      </c>
      <c r="C139" s="44"/>
      <c r="D139" s="44"/>
      <c r="E139" s="44">
        <v>9</v>
      </c>
      <c r="F139" s="44">
        <v>144</v>
      </c>
      <c r="G139" s="44">
        <v>128</v>
      </c>
      <c r="H139" s="44"/>
      <c r="I139" s="44">
        <v>16</v>
      </c>
      <c r="J139" s="44"/>
      <c r="K139" s="44">
        <v>144</v>
      </c>
      <c r="L139" s="44"/>
      <c r="M139" s="26"/>
      <c r="N139" s="220"/>
    </row>
    <row r="140" spans="1:14" ht="13.5">
      <c r="A140" s="234"/>
      <c r="B140" s="36" t="s">
        <v>196</v>
      </c>
      <c r="C140" s="153" t="s">
        <v>373</v>
      </c>
      <c r="D140" s="2" t="s">
        <v>128</v>
      </c>
      <c r="E140" s="128">
        <v>2</v>
      </c>
      <c r="F140" s="128">
        <v>32</v>
      </c>
      <c r="G140" s="128">
        <v>16</v>
      </c>
      <c r="H140" s="128"/>
      <c r="I140" s="22">
        <v>16</v>
      </c>
      <c r="J140" s="22"/>
      <c r="K140" s="22">
        <v>16</v>
      </c>
      <c r="L140" s="129">
        <v>7</v>
      </c>
      <c r="M140" s="145"/>
      <c r="N140" s="216" t="s">
        <v>326</v>
      </c>
    </row>
    <row r="141" spans="1:14" ht="19.5" customHeight="1">
      <c r="A141" s="234"/>
      <c r="B141" s="36" t="s">
        <v>196</v>
      </c>
      <c r="C141" s="124" t="s">
        <v>314</v>
      </c>
      <c r="D141" s="2" t="s">
        <v>321</v>
      </c>
      <c r="E141" s="128">
        <v>2</v>
      </c>
      <c r="F141" s="128">
        <v>32</v>
      </c>
      <c r="G141" s="128">
        <v>32</v>
      </c>
      <c r="H141" s="129"/>
      <c r="I141" s="22"/>
      <c r="J141" s="22"/>
      <c r="K141" s="22">
        <v>16</v>
      </c>
      <c r="L141" s="129">
        <v>6</v>
      </c>
      <c r="M141" s="145"/>
      <c r="N141" s="217"/>
    </row>
    <row r="142" spans="1:14" ht="19.5" customHeight="1">
      <c r="A142" s="234"/>
      <c r="B142" s="36" t="s">
        <v>196</v>
      </c>
      <c r="C142" s="124" t="s">
        <v>315</v>
      </c>
      <c r="D142" s="2" t="s">
        <v>322</v>
      </c>
      <c r="E142" s="128">
        <v>2</v>
      </c>
      <c r="F142" s="128">
        <v>32</v>
      </c>
      <c r="G142" s="128">
        <v>32</v>
      </c>
      <c r="H142" s="129"/>
      <c r="I142" s="22"/>
      <c r="J142" s="22"/>
      <c r="K142" s="22">
        <v>16</v>
      </c>
      <c r="L142" s="129">
        <v>6</v>
      </c>
      <c r="M142" s="145"/>
      <c r="N142" s="217"/>
    </row>
    <row r="143" spans="1:14" ht="19.5" customHeight="1">
      <c r="A143" s="234"/>
      <c r="B143" s="36" t="s">
        <v>196</v>
      </c>
      <c r="C143" s="124" t="s">
        <v>317</v>
      </c>
      <c r="D143" s="2" t="s">
        <v>323</v>
      </c>
      <c r="E143" s="129">
        <v>2</v>
      </c>
      <c r="F143" s="129">
        <v>32</v>
      </c>
      <c r="G143" s="129">
        <v>32</v>
      </c>
      <c r="H143" s="129"/>
      <c r="I143" s="22"/>
      <c r="J143" s="22"/>
      <c r="K143" s="22">
        <v>16</v>
      </c>
      <c r="L143" s="129">
        <v>6</v>
      </c>
      <c r="M143" s="145"/>
      <c r="N143" s="217"/>
    </row>
    <row r="144" spans="1:14" ht="13.5">
      <c r="A144" s="234"/>
      <c r="B144" s="36" t="s">
        <v>196</v>
      </c>
      <c r="C144" s="124" t="s">
        <v>318</v>
      </c>
      <c r="D144" s="2" t="s">
        <v>324</v>
      </c>
      <c r="E144" s="129">
        <v>1</v>
      </c>
      <c r="F144" s="129">
        <v>16</v>
      </c>
      <c r="G144" s="129">
        <v>16</v>
      </c>
      <c r="H144" s="129"/>
      <c r="I144" s="22"/>
      <c r="J144" s="22"/>
      <c r="K144" s="22">
        <v>16</v>
      </c>
      <c r="L144" s="129">
        <v>7</v>
      </c>
      <c r="M144" s="145"/>
      <c r="N144" s="217"/>
    </row>
    <row r="145" spans="1:14" ht="19.5" customHeight="1">
      <c r="A145" s="234"/>
      <c r="B145" s="36" t="s">
        <v>196</v>
      </c>
      <c r="C145" s="36" t="s">
        <v>197</v>
      </c>
      <c r="D145" s="2" t="s">
        <v>328</v>
      </c>
      <c r="E145" s="129">
        <v>1</v>
      </c>
      <c r="F145" s="129">
        <v>16</v>
      </c>
      <c r="G145" s="129">
        <v>16</v>
      </c>
      <c r="H145" s="129"/>
      <c r="I145" s="22"/>
      <c r="J145" s="22"/>
      <c r="K145" s="22">
        <v>16</v>
      </c>
      <c r="L145" s="129">
        <v>7</v>
      </c>
      <c r="M145" s="145"/>
      <c r="N145" s="217"/>
    </row>
    <row r="146" spans="1:14" ht="19.5" customHeight="1">
      <c r="A146" s="234"/>
      <c r="B146" s="114" t="s">
        <v>255</v>
      </c>
      <c r="C146" s="2"/>
      <c r="D146" s="2"/>
      <c r="E146" s="44">
        <v>9</v>
      </c>
      <c r="F146" s="44">
        <f>E146*16</f>
        <v>144</v>
      </c>
      <c r="G146" s="44">
        <v>128</v>
      </c>
      <c r="H146" s="44">
        <v>0</v>
      </c>
      <c r="I146" s="44">
        <v>16</v>
      </c>
      <c r="J146" s="44"/>
      <c r="K146" s="44">
        <v>80</v>
      </c>
      <c r="L146" s="22"/>
      <c r="M146" s="25"/>
      <c r="N146" s="217"/>
    </row>
    <row r="147" spans="1:14" ht="19.5" customHeight="1">
      <c r="A147" s="234"/>
      <c r="B147" s="180" t="s">
        <v>388</v>
      </c>
      <c r="C147" s="181" t="s">
        <v>414</v>
      </c>
      <c r="D147" s="170" t="s">
        <v>415</v>
      </c>
      <c r="E147" s="174">
        <v>1.5</v>
      </c>
      <c r="F147" s="180">
        <v>24</v>
      </c>
      <c r="G147" s="181">
        <v>24</v>
      </c>
      <c r="H147" s="170"/>
      <c r="I147" s="174"/>
      <c r="J147" s="180"/>
      <c r="K147" s="181"/>
      <c r="L147" s="170">
        <v>7</v>
      </c>
      <c r="M147" s="171"/>
      <c r="N147" s="208" t="s">
        <v>434</v>
      </c>
    </row>
    <row r="148" spans="1:14" ht="19.5" customHeight="1">
      <c r="A148" s="234"/>
      <c r="B148" s="180" t="s">
        <v>388</v>
      </c>
      <c r="C148" s="181" t="s">
        <v>416</v>
      </c>
      <c r="D148" s="170" t="s">
        <v>417</v>
      </c>
      <c r="E148" s="174">
        <v>1.5</v>
      </c>
      <c r="F148" s="180">
        <v>24</v>
      </c>
      <c r="G148" s="181">
        <v>24</v>
      </c>
      <c r="H148" s="170"/>
      <c r="I148" s="174"/>
      <c r="J148" s="180"/>
      <c r="K148" s="181"/>
      <c r="L148" s="170">
        <v>7</v>
      </c>
      <c r="M148" s="171"/>
      <c r="N148" s="205"/>
    </row>
    <row r="149" spans="1:14" ht="19.5" customHeight="1">
      <c r="A149" s="234"/>
      <c r="B149" s="180" t="s">
        <v>388</v>
      </c>
      <c r="C149" s="181" t="s">
        <v>418</v>
      </c>
      <c r="D149" s="170" t="s">
        <v>419</v>
      </c>
      <c r="E149" s="171">
        <v>1.5</v>
      </c>
      <c r="F149" s="180">
        <v>24</v>
      </c>
      <c r="G149" s="181">
        <v>24</v>
      </c>
      <c r="H149" s="170"/>
      <c r="I149" s="171"/>
      <c r="J149" s="180"/>
      <c r="K149" s="181"/>
      <c r="L149" s="170">
        <v>7</v>
      </c>
      <c r="M149" s="171"/>
      <c r="N149" s="205"/>
    </row>
    <row r="150" spans="1:14" ht="19.5" customHeight="1">
      <c r="A150" s="234"/>
      <c r="B150" s="180" t="s">
        <v>388</v>
      </c>
      <c r="C150" s="181" t="s">
        <v>420</v>
      </c>
      <c r="D150" s="170" t="s">
        <v>421</v>
      </c>
      <c r="E150" s="174">
        <v>1.5</v>
      </c>
      <c r="F150" s="180">
        <v>24</v>
      </c>
      <c r="G150" s="181">
        <v>24</v>
      </c>
      <c r="H150" s="170"/>
      <c r="I150" s="174"/>
      <c r="J150" s="180"/>
      <c r="K150" s="181"/>
      <c r="L150" s="170">
        <v>7</v>
      </c>
      <c r="M150" s="171"/>
      <c r="N150" s="205"/>
    </row>
    <row r="151" spans="1:14" ht="19.5" customHeight="1">
      <c r="A151" s="234"/>
      <c r="B151" s="180" t="s">
        <v>413</v>
      </c>
      <c r="C151" s="181" t="s">
        <v>422</v>
      </c>
      <c r="D151" s="170" t="s">
        <v>423</v>
      </c>
      <c r="E151" s="174">
        <v>1.5</v>
      </c>
      <c r="F151" s="180">
        <v>24</v>
      </c>
      <c r="G151" s="181">
        <v>24</v>
      </c>
      <c r="H151" s="170"/>
      <c r="I151" s="174"/>
      <c r="J151" s="180"/>
      <c r="K151" s="181"/>
      <c r="L151" s="170">
        <v>7</v>
      </c>
      <c r="M151" s="171"/>
      <c r="N151" s="205"/>
    </row>
    <row r="152" spans="1:14" ht="19.5" customHeight="1">
      <c r="A152" s="234"/>
      <c r="B152" s="180" t="s">
        <v>413</v>
      </c>
      <c r="C152" s="181" t="s">
        <v>424</v>
      </c>
      <c r="D152" s="170" t="s">
        <v>425</v>
      </c>
      <c r="E152" s="171">
        <v>1.5</v>
      </c>
      <c r="F152" s="180">
        <v>24</v>
      </c>
      <c r="G152" s="181">
        <v>24</v>
      </c>
      <c r="H152" s="170"/>
      <c r="I152" s="171"/>
      <c r="J152" s="180"/>
      <c r="K152" s="181"/>
      <c r="L152" s="170">
        <v>7</v>
      </c>
      <c r="M152" s="171"/>
      <c r="N152" s="205"/>
    </row>
    <row r="153" spans="1:14" ht="19.5" customHeight="1">
      <c r="A153" s="234"/>
      <c r="B153" s="180" t="s">
        <v>388</v>
      </c>
      <c r="C153" s="181" t="s">
        <v>426</v>
      </c>
      <c r="D153" s="170" t="s">
        <v>427</v>
      </c>
      <c r="E153" s="174">
        <v>2</v>
      </c>
      <c r="F153" s="180">
        <v>32</v>
      </c>
      <c r="G153" s="181">
        <v>32</v>
      </c>
      <c r="H153" s="170"/>
      <c r="I153" s="174"/>
      <c r="J153" s="180"/>
      <c r="K153" s="181"/>
      <c r="L153" s="170">
        <v>7</v>
      </c>
      <c r="M153" s="171"/>
      <c r="N153" s="205"/>
    </row>
    <row r="154" spans="1:14" ht="19.5" customHeight="1">
      <c r="A154" s="234"/>
      <c r="B154" s="180" t="s">
        <v>388</v>
      </c>
      <c r="C154" s="181" t="s">
        <v>428</v>
      </c>
      <c r="D154" s="170" t="s">
        <v>429</v>
      </c>
      <c r="E154" s="174">
        <v>2</v>
      </c>
      <c r="F154" s="180">
        <v>32</v>
      </c>
      <c r="G154" s="181">
        <v>32</v>
      </c>
      <c r="H154" s="170"/>
      <c r="I154" s="174"/>
      <c r="J154" s="180"/>
      <c r="K154" s="181"/>
      <c r="L154" s="170">
        <v>7</v>
      </c>
      <c r="M154" s="171"/>
      <c r="N154" s="205"/>
    </row>
    <row r="155" spans="1:14" ht="19.5" customHeight="1">
      <c r="A155" s="234"/>
      <c r="B155" s="180" t="s">
        <v>413</v>
      </c>
      <c r="C155" s="181" t="s">
        <v>430</v>
      </c>
      <c r="D155" s="170" t="s">
        <v>431</v>
      </c>
      <c r="E155" s="171">
        <v>2</v>
      </c>
      <c r="F155" s="180">
        <v>32</v>
      </c>
      <c r="G155" s="181">
        <v>32</v>
      </c>
      <c r="H155" s="170"/>
      <c r="I155" s="171"/>
      <c r="J155" s="180"/>
      <c r="K155" s="181"/>
      <c r="L155" s="170">
        <v>7</v>
      </c>
      <c r="M155" s="171"/>
      <c r="N155" s="205"/>
    </row>
    <row r="156" spans="1:14" ht="19.5" customHeight="1">
      <c r="A156" s="234"/>
      <c r="B156" s="180" t="s">
        <v>413</v>
      </c>
      <c r="C156" s="181" t="s">
        <v>432</v>
      </c>
      <c r="D156" s="170" t="s">
        <v>433</v>
      </c>
      <c r="E156" s="174">
        <v>2</v>
      </c>
      <c r="F156" s="180">
        <v>32</v>
      </c>
      <c r="G156" s="181">
        <v>32</v>
      </c>
      <c r="H156" s="170"/>
      <c r="I156" s="174"/>
      <c r="J156" s="180"/>
      <c r="K156" s="181"/>
      <c r="L156" s="170">
        <v>7</v>
      </c>
      <c r="M156" s="171"/>
      <c r="N156" s="205"/>
    </row>
    <row r="157" spans="1:14" ht="19.5" customHeight="1">
      <c r="A157" s="234"/>
      <c r="B157" s="183" t="s">
        <v>255</v>
      </c>
      <c r="C157" s="170"/>
      <c r="D157" s="170"/>
      <c r="E157" s="176">
        <v>9</v>
      </c>
      <c r="F157" s="176">
        <f>E157*16</f>
        <v>144</v>
      </c>
      <c r="G157" s="176">
        <v>128</v>
      </c>
      <c r="H157" s="176">
        <v>0</v>
      </c>
      <c r="I157" s="176">
        <v>16</v>
      </c>
      <c r="J157" s="176"/>
      <c r="K157" s="176">
        <v>80</v>
      </c>
      <c r="L157" s="170"/>
      <c r="M157" s="171"/>
      <c r="N157" s="209"/>
    </row>
    <row r="158" spans="1:14" ht="30" customHeight="1">
      <c r="A158" s="234"/>
      <c r="B158" s="106"/>
      <c r="C158" s="101" t="s">
        <v>75</v>
      </c>
      <c r="D158" s="130" t="s">
        <v>76</v>
      </c>
      <c r="E158" s="131">
        <v>4</v>
      </c>
      <c r="F158" s="131"/>
      <c r="G158" s="131"/>
      <c r="H158" s="131"/>
      <c r="I158" s="131"/>
      <c r="J158" s="131"/>
      <c r="K158" s="131"/>
      <c r="L158" s="132" t="s">
        <v>77</v>
      </c>
      <c r="M158" s="146"/>
      <c r="N158" s="133" t="s">
        <v>74</v>
      </c>
    </row>
    <row r="159" spans="1:14" ht="19.5" customHeight="1">
      <c r="A159" s="234"/>
      <c r="B159" s="126" t="s">
        <v>48</v>
      </c>
      <c r="C159" s="101" t="s">
        <v>28</v>
      </c>
      <c r="D159" s="130" t="s">
        <v>29</v>
      </c>
      <c r="E159" s="131">
        <v>2</v>
      </c>
      <c r="F159" s="131">
        <v>32</v>
      </c>
      <c r="G159" s="131">
        <v>32</v>
      </c>
      <c r="H159" s="131"/>
      <c r="I159" s="131"/>
      <c r="J159" s="131"/>
      <c r="K159" s="131"/>
      <c r="L159" s="131">
        <v>5</v>
      </c>
      <c r="M159" s="147"/>
      <c r="N159" s="133"/>
    </row>
    <row r="160" spans="1:14" s="1" customFormat="1" ht="19.5" customHeight="1">
      <c r="A160" s="234"/>
      <c r="B160" s="229" t="s">
        <v>68</v>
      </c>
      <c r="C160" s="229"/>
      <c r="D160" s="229"/>
      <c r="E160" s="202">
        <f>15</f>
        <v>15</v>
      </c>
      <c r="F160" s="134"/>
      <c r="G160" s="97"/>
      <c r="H160" s="97"/>
      <c r="I160" s="97"/>
      <c r="J160" s="97"/>
      <c r="K160" s="97"/>
      <c r="L160" s="135"/>
      <c r="M160" s="148"/>
      <c r="N160" s="105"/>
    </row>
    <row r="161" spans="1:14" ht="19.5" customHeight="1">
      <c r="A161" s="14"/>
      <c r="B161" s="16"/>
      <c r="C161" s="16"/>
      <c r="D161" s="90"/>
      <c r="E161" s="7"/>
      <c r="F161" s="7"/>
      <c r="G161" s="14"/>
      <c r="H161" s="14"/>
      <c r="I161" s="14"/>
      <c r="J161" s="14"/>
      <c r="K161" s="14"/>
      <c r="L161" s="6"/>
      <c r="M161" s="141"/>
      <c r="N161" s="16"/>
    </row>
    <row r="162" spans="1:14" ht="19.5" customHeight="1">
      <c r="A162" s="243" t="s">
        <v>38</v>
      </c>
      <c r="B162" s="35"/>
      <c r="C162" s="19" t="s">
        <v>30</v>
      </c>
      <c r="D162" s="9" t="s">
        <v>31</v>
      </c>
      <c r="E162" s="8">
        <v>1</v>
      </c>
      <c r="F162" s="8"/>
      <c r="G162" s="8"/>
      <c r="H162" s="8"/>
      <c r="I162" s="8"/>
      <c r="J162" s="8"/>
      <c r="K162" s="8"/>
      <c r="L162" s="10" t="s">
        <v>23</v>
      </c>
      <c r="M162" s="149"/>
      <c r="N162" s="8"/>
    </row>
    <row r="163" spans="1:14" ht="19.5" customHeight="1">
      <c r="A163" s="244"/>
      <c r="B163" s="14"/>
      <c r="C163" s="19" t="s">
        <v>32</v>
      </c>
      <c r="D163" s="9" t="s">
        <v>33</v>
      </c>
      <c r="E163" s="8">
        <v>1</v>
      </c>
      <c r="F163" s="8"/>
      <c r="G163" s="8"/>
      <c r="H163" s="8"/>
      <c r="I163" s="8"/>
      <c r="J163" s="8"/>
      <c r="K163" s="8"/>
      <c r="L163" s="10" t="s">
        <v>23</v>
      </c>
      <c r="M163" s="149"/>
      <c r="N163" s="8"/>
    </row>
    <row r="164" spans="1:14" ht="27">
      <c r="A164" s="244"/>
      <c r="B164" s="14"/>
      <c r="C164" s="19" t="s">
        <v>34</v>
      </c>
      <c r="D164" s="9" t="s">
        <v>35</v>
      </c>
      <c r="E164" s="8">
        <v>1</v>
      </c>
      <c r="F164" s="8"/>
      <c r="G164" s="8"/>
      <c r="H164" s="8"/>
      <c r="I164" s="8"/>
      <c r="J164" s="8"/>
      <c r="K164" s="8"/>
      <c r="L164" s="10" t="s">
        <v>23</v>
      </c>
      <c r="M164" s="149"/>
      <c r="N164" s="8"/>
    </row>
    <row r="165" spans="1:14" ht="19.5" customHeight="1">
      <c r="A165" s="244"/>
      <c r="B165" s="151" t="s">
        <v>361</v>
      </c>
      <c r="C165" s="19" t="s">
        <v>36</v>
      </c>
      <c r="D165" s="9" t="s">
        <v>37</v>
      </c>
      <c r="E165" s="8">
        <v>3</v>
      </c>
      <c r="F165" s="8"/>
      <c r="G165" s="8"/>
      <c r="H165" s="8"/>
      <c r="I165" s="8"/>
      <c r="J165" s="8"/>
      <c r="K165" s="8"/>
      <c r="L165" s="10" t="s">
        <v>23</v>
      </c>
      <c r="M165" s="149"/>
      <c r="N165" s="8"/>
    </row>
    <row r="166" spans="1:14" s="1" customFormat="1" ht="19.5" customHeight="1">
      <c r="A166" s="244"/>
      <c r="B166" s="242" t="s">
        <v>68</v>
      </c>
      <c r="C166" s="242"/>
      <c r="D166" s="242"/>
      <c r="E166" s="203">
        <v>6</v>
      </c>
      <c r="F166" s="18"/>
      <c r="G166" s="15"/>
      <c r="H166" s="15"/>
      <c r="I166" s="15"/>
      <c r="J166" s="15"/>
      <c r="K166" s="15"/>
      <c r="L166" s="5"/>
      <c r="M166" s="148"/>
      <c r="N166" s="17"/>
    </row>
    <row r="167" spans="1:14" ht="19.5" customHeight="1">
      <c r="A167" s="235" t="s">
        <v>155</v>
      </c>
      <c r="B167" s="36" t="s">
        <v>199</v>
      </c>
      <c r="C167" s="36" t="s">
        <v>200</v>
      </c>
      <c r="D167" s="39" t="s">
        <v>146</v>
      </c>
      <c r="E167" s="37">
        <v>1</v>
      </c>
      <c r="F167" s="37"/>
      <c r="G167" s="22"/>
      <c r="H167" s="37"/>
      <c r="I167" s="37"/>
      <c r="J167" s="38" t="s">
        <v>147</v>
      </c>
      <c r="K167" s="14"/>
      <c r="L167" s="22">
        <v>2</v>
      </c>
      <c r="M167" s="25"/>
      <c r="N167" s="16"/>
    </row>
    <row r="168" spans="1:14" ht="19.5" customHeight="1">
      <c r="A168" s="236"/>
      <c r="B168" s="36" t="s">
        <v>201</v>
      </c>
      <c r="C168" s="36" t="s">
        <v>202</v>
      </c>
      <c r="D168" s="39" t="s">
        <v>148</v>
      </c>
      <c r="E168" s="37">
        <v>4</v>
      </c>
      <c r="F168" s="37"/>
      <c r="G168" s="22"/>
      <c r="H168" s="37"/>
      <c r="I168" s="37"/>
      <c r="J168" s="38" t="s">
        <v>149</v>
      </c>
      <c r="K168" s="14"/>
      <c r="L168" s="22">
        <v>3</v>
      </c>
      <c r="M168" s="25"/>
      <c r="N168" s="16"/>
    </row>
    <row r="169" spans="1:14" ht="19.5" customHeight="1">
      <c r="A169" s="236"/>
      <c r="B169" s="36" t="s">
        <v>201</v>
      </c>
      <c r="C169" s="36" t="s">
        <v>203</v>
      </c>
      <c r="D169" s="39" t="s">
        <v>150</v>
      </c>
      <c r="E169" s="37">
        <v>2</v>
      </c>
      <c r="F169" s="37"/>
      <c r="G169" s="22"/>
      <c r="H169" s="37"/>
      <c r="I169" s="37"/>
      <c r="J169" s="38" t="s">
        <v>151</v>
      </c>
      <c r="K169" s="14"/>
      <c r="L169" s="22">
        <v>4</v>
      </c>
      <c r="M169" s="25"/>
      <c r="N169" s="16"/>
    </row>
    <row r="170" spans="1:14" ht="13.5">
      <c r="A170" s="236"/>
      <c r="B170" s="36" t="s">
        <v>179</v>
      </c>
      <c r="C170" s="36" t="s">
        <v>204</v>
      </c>
      <c r="D170" s="39" t="s">
        <v>152</v>
      </c>
      <c r="E170" s="37">
        <v>1</v>
      </c>
      <c r="F170" s="37"/>
      <c r="G170" s="22"/>
      <c r="H170" s="37"/>
      <c r="I170" s="37"/>
      <c r="J170" s="38" t="s">
        <v>147</v>
      </c>
      <c r="K170" s="14"/>
      <c r="L170" s="22">
        <v>2</v>
      </c>
      <c r="M170" s="25"/>
      <c r="N170" s="16"/>
    </row>
    <row r="171" spans="1:14" ht="27">
      <c r="A171" s="236"/>
      <c r="B171" s="36" t="s">
        <v>179</v>
      </c>
      <c r="C171" s="36" t="s">
        <v>205</v>
      </c>
      <c r="D171" s="39" t="s">
        <v>346</v>
      </c>
      <c r="E171" s="37">
        <v>1</v>
      </c>
      <c r="F171" s="37"/>
      <c r="G171" s="22"/>
      <c r="H171" s="37"/>
      <c r="I171" s="37"/>
      <c r="J171" s="38" t="s">
        <v>147</v>
      </c>
      <c r="K171" s="14"/>
      <c r="L171" s="22">
        <v>3</v>
      </c>
      <c r="M171" s="25"/>
      <c r="N171" s="16"/>
    </row>
    <row r="172" spans="1:14" ht="27">
      <c r="A172" s="236"/>
      <c r="B172" s="36" t="s">
        <v>179</v>
      </c>
      <c r="C172" s="36" t="s">
        <v>206</v>
      </c>
      <c r="D172" s="39" t="s">
        <v>347</v>
      </c>
      <c r="E172" s="37">
        <v>2</v>
      </c>
      <c r="F172" s="37"/>
      <c r="G172" s="22"/>
      <c r="H172" s="37"/>
      <c r="I172" s="37"/>
      <c r="J172" s="38" t="s">
        <v>151</v>
      </c>
      <c r="K172" s="14"/>
      <c r="L172" s="22">
        <v>4</v>
      </c>
      <c r="M172" s="25"/>
      <c r="N172" s="16"/>
    </row>
    <row r="173" spans="1:14" ht="18" customHeight="1">
      <c r="A173" s="236"/>
      <c r="B173" s="4"/>
      <c r="C173" s="36" t="s">
        <v>207</v>
      </c>
      <c r="D173" s="39" t="s">
        <v>156</v>
      </c>
      <c r="E173" s="37">
        <v>14</v>
      </c>
      <c r="F173" s="37"/>
      <c r="G173" s="22"/>
      <c r="H173" s="37"/>
      <c r="I173" s="37"/>
      <c r="J173" s="38" t="s">
        <v>157</v>
      </c>
      <c r="K173" s="22"/>
      <c r="L173" s="22">
        <v>8</v>
      </c>
      <c r="M173" s="25"/>
      <c r="N173" s="16" t="s">
        <v>158</v>
      </c>
    </row>
    <row r="174" spans="1:14" ht="19.5" customHeight="1">
      <c r="A174" s="236"/>
      <c r="B174" s="40" t="s">
        <v>153</v>
      </c>
      <c r="C174" s="41"/>
      <c r="D174" s="42"/>
      <c r="E174" s="43">
        <f>SUM(E167:E173)</f>
        <v>25</v>
      </c>
      <c r="F174" s="43"/>
      <c r="G174" s="44"/>
      <c r="H174" s="43"/>
      <c r="I174" s="43"/>
      <c r="J174" s="45"/>
      <c r="K174" s="14"/>
      <c r="L174" s="6"/>
      <c r="M174" s="141"/>
      <c r="N174" s="16"/>
    </row>
    <row r="175" spans="1:14" ht="27">
      <c r="A175" s="237"/>
      <c r="B175" s="46" t="s">
        <v>179</v>
      </c>
      <c r="C175" s="46" t="s">
        <v>208</v>
      </c>
      <c r="D175" s="47" t="s">
        <v>159</v>
      </c>
      <c r="E175" s="48">
        <v>2</v>
      </c>
      <c r="F175" s="48"/>
      <c r="G175" s="25"/>
      <c r="H175" s="48"/>
      <c r="I175" s="48"/>
      <c r="J175" s="49" t="s">
        <v>151</v>
      </c>
      <c r="K175" s="25"/>
      <c r="L175" s="25">
        <v>5</v>
      </c>
      <c r="M175" s="25"/>
      <c r="N175" s="221" t="s">
        <v>336</v>
      </c>
    </row>
    <row r="176" spans="1:14" ht="40.5">
      <c r="A176" s="237"/>
      <c r="B176" s="160" t="s">
        <v>382</v>
      </c>
      <c r="C176" s="160" t="s">
        <v>383</v>
      </c>
      <c r="D176" s="161" t="s">
        <v>160</v>
      </c>
      <c r="E176" s="162">
        <v>3</v>
      </c>
      <c r="F176" s="162"/>
      <c r="G176" s="163"/>
      <c r="H176" s="162"/>
      <c r="I176" s="162"/>
      <c r="J176" s="164" t="s">
        <v>161</v>
      </c>
      <c r="K176" s="163"/>
      <c r="L176" s="163">
        <v>6</v>
      </c>
      <c r="M176" s="25"/>
      <c r="N176" s="222"/>
    </row>
    <row r="177" spans="1:14" ht="18.75" customHeight="1">
      <c r="A177" s="237"/>
      <c r="B177" s="46" t="s">
        <v>179</v>
      </c>
      <c r="C177" s="46" t="s">
        <v>209</v>
      </c>
      <c r="D177" s="47" t="s">
        <v>162</v>
      </c>
      <c r="E177" s="48">
        <v>4</v>
      </c>
      <c r="F177" s="48"/>
      <c r="G177" s="25"/>
      <c r="H177" s="48"/>
      <c r="I177" s="48"/>
      <c r="J177" s="49" t="s">
        <v>334</v>
      </c>
      <c r="K177" s="25"/>
      <c r="L177" s="25">
        <v>7</v>
      </c>
      <c r="M177" s="25"/>
      <c r="N177" s="222"/>
    </row>
    <row r="178" spans="1:14" ht="19.5" customHeight="1">
      <c r="A178" s="237"/>
      <c r="B178" s="46" t="s">
        <v>179</v>
      </c>
      <c r="C178" s="46" t="s">
        <v>210</v>
      </c>
      <c r="D178" s="47" t="s">
        <v>163</v>
      </c>
      <c r="E178" s="48">
        <v>3</v>
      </c>
      <c r="F178" s="48"/>
      <c r="G178" s="25"/>
      <c r="H178" s="48"/>
      <c r="I178" s="48"/>
      <c r="J178" s="49" t="s">
        <v>335</v>
      </c>
      <c r="K178" s="25"/>
      <c r="L178" s="25">
        <v>7</v>
      </c>
      <c r="M178" s="25"/>
      <c r="N178" s="222"/>
    </row>
    <row r="179" spans="1:14" ht="19.5" customHeight="1">
      <c r="A179" s="237"/>
      <c r="B179" s="50" t="s">
        <v>193</v>
      </c>
      <c r="C179" s="51"/>
      <c r="D179" s="94"/>
      <c r="E179" s="50">
        <f>SUM(E175:E178)</f>
        <v>12</v>
      </c>
      <c r="F179" s="50"/>
      <c r="G179" s="26"/>
      <c r="H179" s="50"/>
      <c r="I179" s="50"/>
      <c r="J179" s="52"/>
      <c r="K179" s="25"/>
      <c r="L179" s="26"/>
      <c r="M179" s="26"/>
      <c r="N179" s="223"/>
    </row>
    <row r="180" spans="1:14" ht="27">
      <c r="A180" s="237"/>
      <c r="B180" s="27" t="s">
        <v>185</v>
      </c>
      <c r="C180" s="53" t="s">
        <v>211</v>
      </c>
      <c r="D180" s="30" t="s">
        <v>348</v>
      </c>
      <c r="E180" s="29">
        <v>3</v>
      </c>
      <c r="F180" s="29"/>
      <c r="G180" s="28"/>
      <c r="H180" s="29"/>
      <c r="I180" s="29"/>
      <c r="J180" s="54" t="s">
        <v>330</v>
      </c>
      <c r="K180" s="29"/>
      <c r="L180" s="28">
        <v>6</v>
      </c>
      <c r="M180" s="25"/>
      <c r="N180" s="251" t="s">
        <v>337</v>
      </c>
    </row>
    <row r="181" spans="1:14" ht="13.5">
      <c r="A181" s="237"/>
      <c r="B181" s="27" t="s">
        <v>185</v>
      </c>
      <c r="C181" s="53" t="s">
        <v>212</v>
      </c>
      <c r="D181" s="30" t="s">
        <v>349</v>
      </c>
      <c r="E181" s="29">
        <v>1</v>
      </c>
      <c r="F181" s="29"/>
      <c r="G181" s="28"/>
      <c r="H181" s="29"/>
      <c r="I181" s="29"/>
      <c r="J181" s="54" t="s">
        <v>331</v>
      </c>
      <c r="K181" s="29"/>
      <c r="L181" s="28">
        <v>7</v>
      </c>
      <c r="M181" s="25"/>
      <c r="N181" s="252"/>
    </row>
    <row r="182" spans="1:14" ht="19.5" customHeight="1">
      <c r="A182" s="237"/>
      <c r="B182" s="27" t="s">
        <v>185</v>
      </c>
      <c r="C182" s="53" t="s">
        <v>213</v>
      </c>
      <c r="D182" s="30" t="s">
        <v>350</v>
      </c>
      <c r="E182" s="29">
        <v>2</v>
      </c>
      <c r="F182" s="29"/>
      <c r="G182" s="28"/>
      <c r="H182" s="29"/>
      <c r="I182" s="29"/>
      <c r="J182" s="54" t="s">
        <v>340</v>
      </c>
      <c r="K182" s="29"/>
      <c r="L182" s="28">
        <v>7</v>
      </c>
      <c r="M182" s="25"/>
      <c r="N182" s="252"/>
    </row>
    <row r="183" spans="1:14" ht="27">
      <c r="A183" s="237"/>
      <c r="B183" s="27" t="s">
        <v>185</v>
      </c>
      <c r="C183" s="53" t="s">
        <v>214</v>
      </c>
      <c r="D183" s="30" t="s">
        <v>164</v>
      </c>
      <c r="E183" s="29">
        <v>6</v>
      </c>
      <c r="F183" s="29"/>
      <c r="G183" s="28"/>
      <c r="H183" s="29"/>
      <c r="I183" s="29"/>
      <c r="J183" s="54" t="s">
        <v>341</v>
      </c>
      <c r="K183" s="29"/>
      <c r="L183" s="28">
        <v>7</v>
      </c>
      <c r="M183" s="25"/>
      <c r="N183" s="252"/>
    </row>
    <row r="184" spans="1:14" ht="19.5" customHeight="1">
      <c r="A184" s="237"/>
      <c r="B184" s="32" t="s">
        <v>193</v>
      </c>
      <c r="C184" s="55"/>
      <c r="D184" s="31"/>
      <c r="E184" s="56">
        <f>SUM(E180:E183)</f>
        <v>12</v>
      </c>
      <c r="F184" s="56"/>
      <c r="G184" s="32"/>
      <c r="H184" s="56"/>
      <c r="I184" s="56"/>
      <c r="J184" s="57"/>
      <c r="K184" s="29"/>
      <c r="L184" s="32"/>
      <c r="M184" s="26"/>
      <c r="N184" s="253"/>
    </row>
    <row r="185" spans="1:14" ht="19.5" customHeight="1">
      <c r="A185" s="237"/>
      <c r="B185" s="58" t="s">
        <v>165</v>
      </c>
      <c r="C185" s="77" t="s">
        <v>276</v>
      </c>
      <c r="D185" s="95" t="s">
        <v>277</v>
      </c>
      <c r="E185" s="78">
        <v>2</v>
      </c>
      <c r="F185" s="78"/>
      <c r="G185" s="33"/>
      <c r="H185" s="78"/>
      <c r="I185" s="78"/>
      <c r="J185" s="79" t="s">
        <v>282</v>
      </c>
      <c r="K185" s="33"/>
      <c r="L185" s="33">
        <v>5</v>
      </c>
      <c r="M185" s="25"/>
      <c r="N185" s="258" t="s">
        <v>338</v>
      </c>
    </row>
    <row r="186" spans="1:14" ht="19.5" customHeight="1">
      <c r="A186" s="237"/>
      <c r="B186" s="58" t="s">
        <v>165</v>
      </c>
      <c r="C186" s="77" t="s">
        <v>279</v>
      </c>
      <c r="D186" s="95" t="s">
        <v>280</v>
      </c>
      <c r="E186" s="78">
        <v>4</v>
      </c>
      <c r="F186" s="78"/>
      <c r="G186" s="33"/>
      <c r="H186" s="78"/>
      <c r="I186" s="78"/>
      <c r="J186" s="79" t="s">
        <v>343</v>
      </c>
      <c r="K186" s="33"/>
      <c r="L186" s="33">
        <v>6</v>
      </c>
      <c r="M186" s="25"/>
      <c r="N186" s="259"/>
    </row>
    <row r="187" spans="1:14" ht="27">
      <c r="A187" s="237"/>
      <c r="B187" s="58" t="s">
        <v>165</v>
      </c>
      <c r="C187" s="82" t="s">
        <v>325</v>
      </c>
      <c r="D187" s="95" t="s">
        <v>281</v>
      </c>
      <c r="E187" s="78">
        <v>3</v>
      </c>
      <c r="F187" s="78"/>
      <c r="G187" s="33"/>
      <c r="H187" s="78"/>
      <c r="I187" s="78"/>
      <c r="J187" s="79" t="s">
        <v>283</v>
      </c>
      <c r="K187" s="33"/>
      <c r="L187" s="33">
        <v>6</v>
      </c>
      <c r="M187" s="25"/>
      <c r="N187" s="259"/>
    </row>
    <row r="188" spans="1:14" ht="19.5" customHeight="1">
      <c r="A188" s="237"/>
      <c r="B188" s="58" t="s">
        <v>165</v>
      </c>
      <c r="C188" s="80" t="s">
        <v>275</v>
      </c>
      <c r="D188" s="95" t="s">
        <v>278</v>
      </c>
      <c r="E188" s="78">
        <v>3</v>
      </c>
      <c r="F188" s="78"/>
      <c r="G188" s="33"/>
      <c r="H188" s="78"/>
      <c r="I188" s="78"/>
      <c r="J188" s="79" t="s">
        <v>284</v>
      </c>
      <c r="K188" s="33"/>
      <c r="L188" s="33">
        <v>7</v>
      </c>
      <c r="M188" s="25"/>
      <c r="N188" s="259"/>
    </row>
    <row r="189" spans="1:14" ht="19.5" customHeight="1">
      <c r="A189" s="237"/>
      <c r="B189" s="59" t="s">
        <v>91</v>
      </c>
      <c r="C189" s="81"/>
      <c r="D189" s="96"/>
      <c r="E189" s="60">
        <f>SUM(E180:E183)</f>
        <v>12</v>
      </c>
      <c r="F189" s="60"/>
      <c r="G189" s="34"/>
      <c r="H189" s="60"/>
      <c r="I189" s="60"/>
      <c r="J189" s="61"/>
      <c r="K189" s="33"/>
      <c r="L189" s="85"/>
      <c r="M189" s="144"/>
      <c r="N189" s="260"/>
    </row>
    <row r="190" spans="1:14" ht="24.75" customHeight="1">
      <c r="A190" s="237"/>
      <c r="B190" s="184" t="s">
        <v>458</v>
      </c>
      <c r="C190" s="184" t="s">
        <v>459</v>
      </c>
      <c r="D190" s="185" t="s">
        <v>160</v>
      </c>
      <c r="E190" s="186">
        <v>3</v>
      </c>
      <c r="F190" s="186"/>
      <c r="G190" s="187"/>
      <c r="H190" s="186"/>
      <c r="I190" s="186"/>
      <c r="J190" s="188" t="s">
        <v>460</v>
      </c>
      <c r="K190" s="187"/>
      <c r="L190" s="187">
        <v>6</v>
      </c>
      <c r="M190" s="171"/>
      <c r="N190" s="257" t="s">
        <v>467</v>
      </c>
    </row>
    <row r="191" spans="1:14" ht="24.75" customHeight="1">
      <c r="A191" s="237"/>
      <c r="B191" s="184" t="s">
        <v>461</v>
      </c>
      <c r="C191" s="184" t="s">
        <v>462</v>
      </c>
      <c r="D191" s="185" t="s">
        <v>384</v>
      </c>
      <c r="E191" s="186">
        <v>2</v>
      </c>
      <c r="F191" s="186"/>
      <c r="G191" s="187"/>
      <c r="H191" s="186"/>
      <c r="I191" s="186"/>
      <c r="J191" s="188" t="s">
        <v>465</v>
      </c>
      <c r="K191" s="187"/>
      <c r="L191" s="187">
        <v>6</v>
      </c>
      <c r="M191" s="171"/>
      <c r="N191" s="205"/>
    </row>
    <row r="192" spans="1:14" ht="24.75" customHeight="1">
      <c r="A192" s="237"/>
      <c r="B192" s="184" t="s">
        <v>461</v>
      </c>
      <c r="C192" s="189" t="s">
        <v>454</v>
      </c>
      <c r="D192" s="190" t="s">
        <v>455</v>
      </c>
      <c r="E192" s="191">
        <v>1</v>
      </c>
      <c r="F192" s="186">
        <v>16</v>
      </c>
      <c r="G192" s="187"/>
      <c r="H192" s="186"/>
      <c r="I192" s="186"/>
      <c r="J192" s="188" t="s">
        <v>469</v>
      </c>
      <c r="K192" s="187"/>
      <c r="L192" s="187">
        <v>5</v>
      </c>
      <c r="M192" s="171"/>
      <c r="N192" s="205"/>
    </row>
    <row r="193" spans="1:14" ht="24.75" customHeight="1">
      <c r="A193" s="237"/>
      <c r="B193" s="184" t="s">
        <v>461</v>
      </c>
      <c r="C193" s="189" t="s">
        <v>456</v>
      </c>
      <c r="D193" s="192" t="s">
        <v>457</v>
      </c>
      <c r="E193" s="193">
        <v>1</v>
      </c>
      <c r="F193" s="186">
        <v>16</v>
      </c>
      <c r="G193" s="187"/>
      <c r="H193" s="186"/>
      <c r="I193" s="186"/>
      <c r="J193" s="188" t="s">
        <v>468</v>
      </c>
      <c r="K193" s="187"/>
      <c r="L193" s="187">
        <v>6</v>
      </c>
      <c r="M193" s="171"/>
      <c r="N193" s="205"/>
    </row>
    <row r="194" spans="1:14" ht="24.75" customHeight="1">
      <c r="A194" s="237"/>
      <c r="B194" s="184" t="s">
        <v>461</v>
      </c>
      <c r="C194" s="194" t="s">
        <v>453</v>
      </c>
      <c r="D194" s="185" t="s">
        <v>385</v>
      </c>
      <c r="E194" s="186">
        <v>2</v>
      </c>
      <c r="F194" s="186"/>
      <c r="G194" s="187"/>
      <c r="H194" s="186"/>
      <c r="I194" s="186"/>
      <c r="J194" s="188" t="s">
        <v>463</v>
      </c>
      <c r="K194" s="187"/>
      <c r="L194" s="187">
        <v>5</v>
      </c>
      <c r="M194" s="171"/>
      <c r="N194" s="205"/>
    </row>
    <row r="195" spans="1:14" ht="24.75" customHeight="1">
      <c r="A195" s="237"/>
      <c r="B195" s="184" t="s">
        <v>461</v>
      </c>
      <c r="C195" s="184" t="s">
        <v>464</v>
      </c>
      <c r="D195" s="185" t="s">
        <v>386</v>
      </c>
      <c r="E195" s="186">
        <v>3</v>
      </c>
      <c r="F195" s="186"/>
      <c r="G195" s="187"/>
      <c r="H195" s="186"/>
      <c r="I195" s="186"/>
      <c r="J195" s="188" t="s">
        <v>466</v>
      </c>
      <c r="K195" s="187"/>
      <c r="L195" s="187">
        <v>7</v>
      </c>
      <c r="M195" s="171"/>
      <c r="N195" s="205"/>
    </row>
    <row r="196" spans="1:14" ht="24.75" customHeight="1">
      <c r="A196" s="237"/>
      <c r="B196" s="195" t="s">
        <v>91</v>
      </c>
      <c r="C196" s="196"/>
      <c r="D196" s="197"/>
      <c r="E196" s="198">
        <f>SUM(E185:E188)</f>
        <v>12</v>
      </c>
      <c r="F196" s="198"/>
      <c r="G196" s="195"/>
      <c r="H196" s="198"/>
      <c r="I196" s="198"/>
      <c r="J196" s="199"/>
      <c r="K196" s="195"/>
      <c r="L196" s="200"/>
      <c r="M196" s="171"/>
      <c r="N196" s="209"/>
    </row>
    <row r="197" spans="1:14" s="87" customFormat="1" ht="19.5" customHeight="1">
      <c r="A197" s="88"/>
      <c r="B197" s="242" t="s">
        <v>68</v>
      </c>
      <c r="C197" s="242"/>
      <c r="D197" s="242"/>
      <c r="E197" s="203">
        <f>E174+12</f>
        <v>37</v>
      </c>
      <c r="F197" s="18"/>
      <c r="G197" s="83"/>
      <c r="H197" s="83"/>
      <c r="I197" s="83"/>
      <c r="J197" s="83"/>
      <c r="K197" s="83"/>
      <c r="L197" s="84"/>
      <c r="M197" s="140"/>
      <c r="N197" s="86"/>
    </row>
    <row r="198" spans="1:14" s="87" customFormat="1" ht="19.5" customHeight="1">
      <c r="A198" s="242" t="s">
        <v>333</v>
      </c>
      <c r="B198" s="242"/>
      <c r="C198" s="242"/>
      <c r="D198" s="242"/>
      <c r="E198" s="83">
        <v>176</v>
      </c>
      <c r="F198" s="83"/>
      <c r="G198" s="83"/>
      <c r="H198" s="83"/>
      <c r="I198" s="83"/>
      <c r="J198" s="83"/>
      <c r="K198" s="83"/>
      <c r="L198" s="84"/>
      <c r="M198" s="140"/>
      <c r="N198" s="86"/>
    </row>
  </sheetData>
  <sheetProtection/>
  <mergeCells count="50">
    <mergeCell ref="N180:N184"/>
    <mergeCell ref="N91:N100"/>
    <mergeCell ref="N101:N107"/>
    <mergeCell ref="N190:N196"/>
    <mergeCell ref="N185:N189"/>
    <mergeCell ref="N42:N46"/>
    <mergeCell ref="A198:D198"/>
    <mergeCell ref="B166:D166"/>
    <mergeCell ref="B160:D160"/>
    <mergeCell ref="A162:A166"/>
    <mergeCell ref="A30:A41"/>
    <mergeCell ref="A123:D123"/>
    <mergeCell ref="B197:D197"/>
    <mergeCell ref="A91:A122"/>
    <mergeCell ref="A42:A59"/>
    <mergeCell ref="A60:D60"/>
    <mergeCell ref="A167:A196"/>
    <mergeCell ref="A124:A160"/>
    <mergeCell ref="A61:A90"/>
    <mergeCell ref="B90:D90"/>
    <mergeCell ref="M1:M2"/>
    <mergeCell ref="A1:A2"/>
    <mergeCell ref="B1:B2"/>
    <mergeCell ref="C1:C2"/>
    <mergeCell ref="D1:D2"/>
    <mergeCell ref="B41:D41"/>
    <mergeCell ref="A24:A28"/>
    <mergeCell ref="L1:L2"/>
    <mergeCell ref="N1:N2"/>
    <mergeCell ref="G1:K1"/>
    <mergeCell ref="B23:D23"/>
    <mergeCell ref="A3:A23"/>
    <mergeCell ref="A29:D29"/>
    <mergeCell ref="B28:D28"/>
    <mergeCell ref="N175:N179"/>
    <mergeCell ref="N124:N132"/>
    <mergeCell ref="N68:N75"/>
    <mergeCell ref="N61:N67"/>
    <mergeCell ref="N76:N82"/>
    <mergeCell ref="E1:E2"/>
    <mergeCell ref="F1:F2"/>
    <mergeCell ref="N83:N90"/>
    <mergeCell ref="N147:N157"/>
    <mergeCell ref="N116:N122"/>
    <mergeCell ref="N55:N59"/>
    <mergeCell ref="N47:N50"/>
    <mergeCell ref="N51:N54"/>
    <mergeCell ref="N140:N146"/>
    <mergeCell ref="N108:N115"/>
    <mergeCell ref="N133:N139"/>
  </mergeCells>
  <printOptions/>
  <pageMargins left="0.31496062992125984" right="0.2755905511811024" top="0.7874015748031497" bottom="0.5511811023622047" header="0.5118110236220472" footer="0.31496062992125984"/>
  <pageSetup horizontalDpi="200" verticalDpi="200" orientation="landscape" paperSize="9" r:id="rId1"/>
  <headerFooter>
    <oddHeader>&amp;C&amp;"-,加粗"&amp;14留学本科生“机械动力类”大类培养课程设置及学时分配表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3">
      <selection activeCell="K13" sqref="K13"/>
    </sheetView>
  </sheetViews>
  <sheetFormatPr defaultColWidth="8.8515625" defaultRowHeight="15"/>
  <cols>
    <col min="1" max="1" width="19.00390625" style="72" customWidth="1"/>
    <col min="2" max="4" width="8.8515625" style="72" customWidth="1"/>
    <col min="5" max="5" width="12.28125" style="72" customWidth="1"/>
    <col min="6" max="6" width="8.8515625" style="72" customWidth="1"/>
    <col min="7" max="7" width="12.421875" style="72" customWidth="1"/>
    <col min="8" max="16384" width="8.8515625" style="72" customWidth="1"/>
  </cols>
  <sheetData>
    <row r="1" spans="1:8" s="66" customFormat="1" ht="44.25" customHeight="1">
      <c r="A1" s="261" t="s">
        <v>294</v>
      </c>
      <c r="B1" s="262"/>
      <c r="C1" s="262"/>
      <c r="D1" s="262"/>
      <c r="E1" s="262"/>
      <c r="F1" s="262"/>
      <c r="G1" s="262"/>
      <c r="H1" s="262"/>
    </row>
    <row r="2" spans="1:8" s="66" customFormat="1" ht="18.75" customHeight="1">
      <c r="A2" s="263" t="s">
        <v>216</v>
      </c>
      <c r="B2" s="263" t="s">
        <v>217</v>
      </c>
      <c r="C2" s="262" t="s">
        <v>218</v>
      </c>
      <c r="D2" s="262"/>
      <c r="E2" s="265" t="s">
        <v>219</v>
      </c>
      <c r="F2" s="266"/>
      <c r="G2" s="266"/>
      <c r="H2" s="267"/>
    </row>
    <row r="3" spans="1:8" s="66" customFormat="1" ht="21.75" customHeight="1">
      <c r="A3" s="264"/>
      <c r="B3" s="264"/>
      <c r="C3" s="65" t="s">
        <v>220</v>
      </c>
      <c r="D3" s="65" t="s">
        <v>221</v>
      </c>
      <c r="E3" s="65" t="s">
        <v>222</v>
      </c>
      <c r="F3" s="65" t="s">
        <v>223</v>
      </c>
      <c r="G3" s="65" t="s">
        <v>224</v>
      </c>
      <c r="H3" s="65" t="s">
        <v>223</v>
      </c>
    </row>
    <row r="4" spans="1:8" s="69" customFormat="1" ht="15.75">
      <c r="A4" s="67" t="s">
        <v>225</v>
      </c>
      <c r="B4" s="67">
        <f>E4+G4</f>
        <v>60.5</v>
      </c>
      <c r="C4" s="67">
        <f>'课程设置及学时分配表'!F23+'课程设置及学时分配表'!F28</f>
        <v>1298</v>
      </c>
      <c r="D4" s="67" t="s">
        <v>167</v>
      </c>
      <c r="E4" s="67">
        <f>'课程设置及学时分配表'!E23</f>
        <v>56.5</v>
      </c>
      <c r="F4" s="68">
        <f>E4/B4</f>
        <v>0.9338842975206612</v>
      </c>
      <c r="G4" s="67">
        <f>'课程设置及学时分配表'!E28</f>
        <v>4</v>
      </c>
      <c r="H4" s="68">
        <f>G4/B4</f>
        <v>0.06611570247933884</v>
      </c>
    </row>
    <row r="5" spans="1:8" s="69" customFormat="1" ht="15.75">
      <c r="A5" s="67" t="s">
        <v>226</v>
      </c>
      <c r="B5" s="67">
        <f>E5+G5</f>
        <v>37.5</v>
      </c>
      <c r="C5" s="67">
        <f>'课程设置及学时分配表'!F41+'课程设置及学时分配表'!F46</f>
        <v>624</v>
      </c>
      <c r="D5" s="70" t="s">
        <v>167</v>
      </c>
      <c r="E5" s="67">
        <f>'课程设置及学时分配表'!E41+'课程设置及学时分配表'!E46</f>
        <v>37.5</v>
      </c>
      <c r="F5" s="71">
        <f>E5/B5</f>
        <v>1</v>
      </c>
      <c r="G5" s="67">
        <v>0</v>
      </c>
      <c r="H5" s="67">
        <f>G5/B5</f>
        <v>0</v>
      </c>
    </row>
    <row r="6" spans="1:8" s="69" customFormat="1" ht="15.75">
      <c r="A6" s="67" t="s">
        <v>227</v>
      </c>
      <c r="B6" s="67">
        <f>E6+G6</f>
        <v>20</v>
      </c>
      <c r="C6" s="67">
        <f>'课程设置及学时分配表'!F100+'课程设置及学时分配表'!F67</f>
        <v>336</v>
      </c>
      <c r="D6" s="70" t="s">
        <v>167</v>
      </c>
      <c r="E6" s="67">
        <f>'课程设置及学时分配表'!E67</f>
        <v>14</v>
      </c>
      <c r="F6" s="71">
        <f>E6/B6</f>
        <v>0.7</v>
      </c>
      <c r="G6" s="67">
        <f>'课程设置及学时分配表'!E100</f>
        <v>6</v>
      </c>
      <c r="H6" s="71">
        <f>G6/B6</f>
        <v>0.3</v>
      </c>
    </row>
    <row r="7" spans="1:8" s="69" customFormat="1" ht="15.75">
      <c r="A7" s="67" t="s">
        <v>228</v>
      </c>
      <c r="B7" s="67">
        <f>'课程设置及学时分配表'!E160</f>
        <v>15</v>
      </c>
      <c r="C7" s="67">
        <f>B7*16</f>
        <v>240</v>
      </c>
      <c r="D7" s="67" t="s">
        <v>167</v>
      </c>
      <c r="E7" s="67"/>
      <c r="F7" s="67"/>
      <c r="G7" s="67">
        <v>15</v>
      </c>
      <c r="H7" s="71">
        <f>G7/B7</f>
        <v>1</v>
      </c>
    </row>
    <row r="8" spans="1:8" s="69" customFormat="1" ht="15.75">
      <c r="A8" s="89" t="s">
        <v>339</v>
      </c>
      <c r="B8" s="67">
        <f>'课程设置及学时分配表'!E166</f>
        <v>6</v>
      </c>
      <c r="C8" s="67"/>
      <c r="D8" s="67"/>
      <c r="E8" s="67"/>
      <c r="F8" s="67"/>
      <c r="G8" s="67">
        <v>6</v>
      </c>
      <c r="H8" s="71">
        <f>G8/B8</f>
        <v>1</v>
      </c>
    </row>
    <row r="9" spans="1:8" s="69" customFormat="1" ht="15.75">
      <c r="A9" s="67" t="s">
        <v>229</v>
      </c>
      <c r="B9" s="67">
        <f>E9+G9</f>
        <v>37</v>
      </c>
      <c r="C9" s="70"/>
      <c r="D9" s="67">
        <v>37</v>
      </c>
      <c r="E9" s="67">
        <f>'课程设置及学时分配表'!E174+'课程设置及学时分配表'!E179</f>
        <v>37</v>
      </c>
      <c r="F9" s="71">
        <f>E9/B9</f>
        <v>1</v>
      </c>
      <c r="G9" s="67"/>
      <c r="H9" s="67"/>
    </row>
    <row r="10" spans="1:8" s="69" customFormat="1" ht="15.75">
      <c r="A10" s="67" t="s">
        <v>230</v>
      </c>
      <c r="B10" s="67">
        <f>SUM(B4:B9)</f>
        <v>176</v>
      </c>
      <c r="C10" s="67">
        <f>SUM(C4:C9)</f>
        <v>2498</v>
      </c>
      <c r="D10" s="67"/>
      <c r="E10" s="67">
        <f>SUM(E4:E9)</f>
        <v>145</v>
      </c>
      <c r="F10" s="71">
        <f>E10/B10</f>
        <v>0.8238636363636364</v>
      </c>
      <c r="G10" s="67">
        <f>SUM(G4:G9)</f>
        <v>31</v>
      </c>
      <c r="H10" s="71">
        <f>G10/B10</f>
        <v>0.17613636363636365</v>
      </c>
    </row>
  </sheetData>
  <sheetProtection/>
  <mergeCells count="5">
    <mergeCell ref="A1:H1"/>
    <mergeCell ref="A2:A3"/>
    <mergeCell ref="B2:B3"/>
    <mergeCell ref="C2:D2"/>
    <mergeCell ref="E2:H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2022-04-18T02:18:28Z</dcterms:modified>
  <cp:category/>
  <cp:version/>
  <cp:contentType/>
  <cp:contentStatus/>
</cp:coreProperties>
</file>